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3" i="7" l="1"/>
  <c r="J63" i="7" s="1"/>
  <c r="F63" i="7"/>
  <c r="O63" i="7"/>
  <c r="E64" i="7"/>
  <c r="J64" i="7" s="1"/>
  <c r="F64" i="7"/>
  <c r="O64" i="7"/>
  <c r="E65" i="7"/>
  <c r="J65" i="7" s="1"/>
  <c r="F65" i="7"/>
  <c r="O65" i="7"/>
  <c r="E66" i="7"/>
  <c r="J66" i="7" s="1"/>
  <c r="F66" i="7"/>
  <c r="O66" i="7"/>
  <c r="E67" i="7"/>
  <c r="J67" i="7" s="1"/>
  <c r="F67" i="7"/>
  <c r="O67" i="7"/>
  <c r="E68" i="7"/>
  <c r="J68" i="7" s="1"/>
  <c r="F68" i="7"/>
  <c r="O68" i="7"/>
  <c r="E69" i="7"/>
  <c r="J69" i="7" s="1"/>
  <c r="F69" i="7"/>
  <c r="O69" i="7"/>
  <c r="E70" i="7"/>
  <c r="J70" i="7" s="1"/>
  <c r="F70" i="7"/>
  <c r="O70" i="7"/>
  <c r="E71" i="7"/>
  <c r="J71" i="7" s="1"/>
  <c r="F71" i="7"/>
  <c r="O71" i="7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E52" i="3"/>
  <c r="J52" i="3" s="1"/>
  <c r="F52" i="3"/>
  <c r="E53" i="3"/>
  <c r="J53" i="3" s="1"/>
  <c r="F53" i="3"/>
  <c r="E54" i="3"/>
  <c r="J54" i="3" s="1"/>
  <c r="F54" i="3"/>
  <c r="E55" i="3"/>
  <c r="J55" i="3" s="1"/>
  <c r="F55" i="3"/>
  <c r="E56" i="3"/>
  <c r="J56" i="3" s="1"/>
  <c r="F56" i="3"/>
  <c r="E57" i="3"/>
  <c r="J57" i="3" s="1"/>
  <c r="F57" i="3"/>
  <c r="E58" i="3"/>
  <c r="J58" i="3" s="1"/>
  <c r="F58" i="3"/>
  <c r="E59" i="3"/>
  <c r="J59" i="3" s="1"/>
  <c r="F59" i="3"/>
  <c r="E60" i="3"/>
  <c r="J60" i="3" s="1"/>
  <c r="F60" i="3"/>
  <c r="E61" i="3"/>
  <c r="J61" i="3" s="1"/>
  <c r="F61" i="3"/>
  <c r="E62" i="3"/>
  <c r="J62" i="3" s="1"/>
  <c r="F62" i="3"/>
  <c r="E63" i="3"/>
  <c r="J63" i="3" s="1"/>
  <c r="F63" i="3"/>
  <c r="E9" i="7" l="1"/>
  <c r="J9" i="7" s="1"/>
  <c r="F9" i="7"/>
  <c r="O9" i="7"/>
  <c r="B65" i="3"/>
  <c r="O64" i="3"/>
  <c r="F64" i="3"/>
  <c r="E64" i="3"/>
  <c r="J64" i="3" s="1"/>
  <c r="O73" i="7"/>
  <c r="E5" i="7" l="1"/>
  <c r="J5" i="7" s="1"/>
  <c r="F5" i="7"/>
  <c r="O5" i="7"/>
  <c r="E10" i="7"/>
  <c r="J10" i="7" s="1"/>
  <c r="F10" i="7"/>
  <c r="O10" i="7"/>
  <c r="E16" i="7"/>
  <c r="J16" i="7" s="1"/>
  <c r="F16" i="7"/>
  <c r="O16" i="7"/>
  <c r="E73" i="7"/>
  <c r="F73" i="7"/>
  <c r="F72" i="7" l="1"/>
  <c r="J73" i="7"/>
  <c r="N78" i="7"/>
  <c r="B74" i="7"/>
  <c r="O72" i="7"/>
  <c r="E72" i="7"/>
  <c r="J72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74" i="7" l="1"/>
  <c r="E75" i="7"/>
  <c r="I9" i="7" l="1"/>
  <c r="I63" i="7"/>
  <c r="I67" i="7"/>
  <c r="I70" i="7"/>
  <c r="I71" i="7"/>
  <c r="I66" i="7"/>
  <c r="I65" i="7"/>
  <c r="I69" i="7"/>
  <c r="I64" i="7"/>
  <c r="I68" i="7"/>
  <c r="I10" i="7"/>
  <c r="I5" i="7"/>
  <c r="I16" i="7"/>
  <c r="I73" i="7"/>
  <c r="L78" i="7"/>
  <c r="I59" i="7"/>
  <c r="I56" i="7"/>
  <c r="I52" i="7"/>
  <c r="I48" i="7"/>
  <c r="I44" i="7"/>
  <c r="I40" i="7"/>
  <c r="I36" i="7"/>
  <c r="I32" i="7"/>
  <c r="I26" i="7"/>
  <c r="I22" i="7"/>
  <c r="I18" i="7"/>
  <c r="I14" i="7"/>
  <c r="I6" i="7"/>
  <c r="I2" i="7"/>
  <c r="I11" i="7"/>
  <c r="I60" i="7"/>
  <c r="I57" i="7"/>
  <c r="I53" i="7"/>
  <c r="I49" i="7"/>
  <c r="I45" i="7"/>
  <c r="I41" i="7"/>
  <c r="I37" i="7"/>
  <c r="I33" i="7"/>
  <c r="I29" i="7"/>
  <c r="I27" i="7"/>
  <c r="I23" i="7"/>
  <c r="I19" i="7"/>
  <c r="I15" i="7"/>
  <c r="G79" i="7"/>
  <c r="I72" i="7"/>
  <c r="I61" i="7"/>
  <c r="I54" i="7"/>
  <c r="I50" i="7"/>
  <c r="I46" i="7"/>
  <c r="I42" i="7"/>
  <c r="I38" i="7"/>
  <c r="I34" i="7"/>
  <c r="I30" i="7"/>
  <c r="I24" i="7"/>
  <c r="I8" i="7"/>
  <c r="I4" i="7"/>
  <c r="I13" i="7"/>
  <c r="I12" i="7"/>
  <c r="I3" i="7"/>
  <c r="I21" i="7"/>
  <c r="I62" i="7"/>
  <c r="I58" i="7"/>
  <c r="I55" i="7"/>
  <c r="I51" i="7"/>
  <c r="I47" i="7"/>
  <c r="I43" i="7"/>
  <c r="I39" i="7"/>
  <c r="I35" i="7"/>
  <c r="I31" i="7"/>
  <c r="I28" i="7"/>
  <c r="I25" i="7"/>
  <c r="G78" i="7"/>
  <c r="I20" i="7"/>
  <c r="I17" i="7"/>
  <c r="I7" i="7"/>
  <c r="G82" i="7"/>
  <c r="G85" i="7"/>
  <c r="G89" i="7" s="1"/>
  <c r="J78" i="7"/>
  <c r="K78" i="7" s="1"/>
  <c r="G83" i="7"/>
  <c r="H9" i="7" l="1"/>
  <c r="H66" i="7"/>
  <c r="H65" i="7"/>
  <c r="H69" i="7"/>
  <c r="H64" i="7"/>
  <c r="H68" i="7"/>
  <c r="H71" i="7"/>
  <c r="H63" i="7"/>
  <c r="H67" i="7"/>
  <c r="H70" i="7"/>
  <c r="G9" i="7"/>
  <c r="G65" i="7"/>
  <c r="G69" i="7"/>
  <c r="G64" i="7"/>
  <c r="G68" i="7"/>
  <c r="G71" i="7"/>
  <c r="G63" i="7"/>
  <c r="G67" i="7"/>
  <c r="G70" i="7"/>
  <c r="G66" i="7"/>
  <c r="G10" i="7"/>
  <c r="G5" i="7"/>
  <c r="H10" i="7"/>
  <c r="H5" i="7"/>
  <c r="G16" i="7"/>
  <c r="H16" i="7"/>
  <c r="H73" i="7"/>
  <c r="G73" i="7"/>
  <c r="G93" i="7"/>
  <c r="H62" i="7"/>
  <c r="H58" i="7"/>
  <c r="H55" i="7"/>
  <c r="H51" i="7"/>
  <c r="H47" i="7"/>
  <c r="H43" i="7"/>
  <c r="H39" i="7"/>
  <c r="H35" i="7"/>
  <c r="H31" i="7"/>
  <c r="H28" i="7"/>
  <c r="H25" i="7"/>
  <c r="H21" i="7"/>
  <c r="H17" i="7"/>
  <c r="H13" i="7"/>
  <c r="H59" i="7"/>
  <c r="H56" i="7"/>
  <c r="H52" i="7"/>
  <c r="H48" i="7"/>
  <c r="H44" i="7"/>
  <c r="H40" i="7"/>
  <c r="H36" i="7"/>
  <c r="H32" i="7"/>
  <c r="H26" i="7"/>
  <c r="H22" i="7"/>
  <c r="H18" i="7"/>
  <c r="H14" i="7"/>
  <c r="H60" i="7"/>
  <c r="H57" i="7"/>
  <c r="H53" i="7"/>
  <c r="H49" i="7"/>
  <c r="H45" i="7"/>
  <c r="H41" i="7"/>
  <c r="H37" i="7"/>
  <c r="H33" i="7"/>
  <c r="H29" i="7"/>
  <c r="H27" i="7"/>
  <c r="H23" i="7"/>
  <c r="H8" i="7"/>
  <c r="H20" i="7"/>
  <c r="H15" i="7"/>
  <c r="H7" i="7"/>
  <c r="H19" i="7"/>
  <c r="H11" i="7"/>
  <c r="H3" i="7"/>
  <c r="H72" i="7"/>
  <c r="H61" i="7"/>
  <c r="H54" i="7"/>
  <c r="H50" i="7"/>
  <c r="H46" i="7"/>
  <c r="H42" i="7"/>
  <c r="H38" i="7"/>
  <c r="H34" i="7"/>
  <c r="H30" i="7"/>
  <c r="H24" i="7"/>
  <c r="G94" i="7"/>
  <c r="H6" i="7"/>
  <c r="H2" i="7"/>
  <c r="H4" i="7"/>
  <c r="H12" i="7"/>
  <c r="G88" i="7"/>
  <c r="G72" i="7"/>
  <c r="G61" i="7"/>
  <c r="G54" i="7"/>
  <c r="G50" i="7"/>
  <c r="G46" i="7"/>
  <c r="G42" i="7"/>
  <c r="G38" i="7"/>
  <c r="G34" i="7"/>
  <c r="G30" i="7"/>
  <c r="G24" i="7"/>
  <c r="G20" i="7"/>
  <c r="G12" i="7"/>
  <c r="G8" i="7"/>
  <c r="G4" i="7"/>
  <c r="G13" i="7"/>
  <c r="G92" i="7"/>
  <c r="P81" i="7"/>
  <c r="G62" i="7"/>
  <c r="G58" i="7"/>
  <c r="G55" i="7"/>
  <c r="G51" i="7"/>
  <c r="G47" i="7"/>
  <c r="G43" i="7"/>
  <c r="G39" i="7"/>
  <c r="G35" i="7"/>
  <c r="G31" i="7"/>
  <c r="G28" i="7"/>
  <c r="G25" i="7"/>
  <c r="G21" i="7"/>
  <c r="G17" i="7"/>
  <c r="G91" i="7"/>
  <c r="G59" i="7"/>
  <c r="G56" i="7"/>
  <c r="G52" i="7"/>
  <c r="G48" i="7"/>
  <c r="G44" i="7"/>
  <c r="G40" i="7"/>
  <c r="G36" i="7"/>
  <c r="G32" i="7"/>
  <c r="G26" i="7"/>
  <c r="G6" i="7"/>
  <c r="G2" i="7"/>
  <c r="G60" i="7"/>
  <c r="G57" i="7"/>
  <c r="G53" i="7"/>
  <c r="G49" i="7"/>
  <c r="G45" i="7"/>
  <c r="G41" i="7"/>
  <c r="G37" i="7"/>
  <c r="G33" i="7"/>
  <c r="G29" i="7"/>
  <c r="G27" i="7"/>
  <c r="G23" i="7"/>
  <c r="G19" i="7"/>
  <c r="G15" i="7"/>
  <c r="G11" i="7"/>
  <c r="G7" i="7"/>
  <c r="G3" i="7"/>
  <c r="G22" i="7"/>
  <c r="G18" i="7"/>
  <c r="G14" i="7"/>
  <c r="G87" i="7"/>
  <c r="O61" i="3"/>
  <c r="O62" i="3"/>
  <c r="O63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F48" i="3"/>
  <c r="F49" i="3"/>
  <c r="F50" i="3"/>
  <c r="F51" i="3"/>
  <c r="F47" i="3"/>
  <c r="E44" i="3"/>
  <c r="E45" i="3"/>
  <c r="E46" i="3"/>
  <c r="E47" i="3"/>
  <c r="J47" i="3" s="1"/>
  <c r="E48" i="3"/>
  <c r="J48" i="3" s="1"/>
  <c r="E49" i="3"/>
  <c r="J49" i="3" s="1"/>
  <c r="E50" i="3"/>
  <c r="J50" i="3" s="1"/>
  <c r="E51" i="3"/>
  <c r="J51" i="3" s="1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J31" i="3" s="1"/>
  <c r="E32" i="3"/>
  <c r="J32" i="3" s="1"/>
  <c r="E33" i="3"/>
  <c r="J33" i="3" s="1"/>
  <c r="E34" i="3"/>
  <c r="J34" i="3" s="1"/>
  <c r="E35" i="3"/>
  <c r="J35" i="3" s="1"/>
  <c r="E36" i="3"/>
  <c r="J36" i="3" s="1"/>
  <c r="E37" i="3"/>
  <c r="J37" i="3" s="1"/>
  <c r="E38" i="3"/>
  <c r="E39" i="3"/>
  <c r="E40" i="3"/>
  <c r="E41" i="3"/>
  <c r="E42" i="3"/>
  <c r="E43" i="3"/>
  <c r="E65" i="3" l="1"/>
  <c r="E66" i="3"/>
  <c r="I52" i="3" l="1"/>
  <c r="I60" i="3"/>
  <c r="I63" i="3"/>
  <c r="I53" i="3"/>
  <c r="I55" i="3"/>
  <c r="I57" i="3"/>
  <c r="I59" i="3"/>
  <c r="I61" i="3"/>
  <c r="I54" i="3"/>
  <c r="I56" i="3"/>
  <c r="I58" i="3"/>
  <c r="I62" i="3"/>
  <c r="I64" i="3"/>
  <c r="G76" i="3"/>
  <c r="G79" i="3" s="1"/>
  <c r="G73" i="3"/>
  <c r="G74" i="3"/>
  <c r="I50" i="3"/>
  <c r="I51" i="3"/>
  <c r="I49" i="3"/>
  <c r="I48" i="3"/>
  <c r="I47" i="3"/>
  <c r="G70" i="3"/>
  <c r="G69" i="3"/>
  <c r="J7" i="3"/>
  <c r="J9" i="3"/>
  <c r="J11" i="3"/>
  <c r="J12" i="3"/>
  <c r="J14" i="3"/>
  <c r="J15" i="3"/>
  <c r="J16" i="3"/>
  <c r="J17" i="3"/>
  <c r="J19" i="3"/>
  <c r="J20" i="3"/>
  <c r="J21" i="3"/>
  <c r="J23" i="3"/>
  <c r="J24" i="3"/>
  <c r="J26" i="3"/>
  <c r="J27" i="3"/>
  <c r="J29" i="3"/>
  <c r="J30" i="3"/>
  <c r="J40" i="3"/>
  <c r="J41" i="3"/>
  <c r="J45" i="3"/>
  <c r="J3" i="3"/>
  <c r="J5" i="3"/>
  <c r="J6" i="3"/>
  <c r="J8" i="3"/>
  <c r="J10" i="3"/>
  <c r="J13" i="3"/>
  <c r="J18" i="3"/>
  <c r="J22" i="3"/>
  <c r="J25" i="3"/>
  <c r="J28" i="3"/>
  <c r="J38" i="3"/>
  <c r="J39" i="3"/>
  <c r="J42" i="3"/>
  <c r="J43" i="3"/>
  <c r="J44" i="3"/>
  <c r="J46" i="3"/>
  <c r="J2" i="3"/>
  <c r="N69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57" i="3" l="1"/>
  <c r="G59" i="3"/>
  <c r="G52" i="3"/>
  <c r="G54" i="3"/>
  <c r="G56" i="3"/>
  <c r="G58" i="3"/>
  <c r="G60" i="3"/>
  <c r="G62" i="3"/>
  <c r="G53" i="3"/>
  <c r="G55" i="3"/>
  <c r="G61" i="3"/>
  <c r="G63" i="3"/>
  <c r="H53" i="3"/>
  <c r="H55" i="3"/>
  <c r="H57" i="3"/>
  <c r="H59" i="3"/>
  <c r="H61" i="3"/>
  <c r="H63" i="3"/>
  <c r="H52" i="3"/>
  <c r="H54" i="3"/>
  <c r="H56" i="3"/>
  <c r="H58" i="3"/>
  <c r="H60" i="3"/>
  <c r="H62" i="3"/>
  <c r="G64" i="3"/>
  <c r="H64" i="3"/>
  <c r="G78" i="3"/>
  <c r="P72" i="3"/>
  <c r="H49" i="3"/>
  <c r="H50" i="3"/>
  <c r="H51" i="3"/>
  <c r="G48" i="3"/>
  <c r="G49" i="3"/>
  <c r="G50" i="3"/>
  <c r="G47" i="3"/>
  <c r="G51" i="3"/>
  <c r="H47" i="3"/>
  <c r="H48" i="3"/>
  <c r="G2" i="3"/>
  <c r="G80" i="3"/>
  <c r="J4" i="3"/>
  <c r="L69" i="3" l="1"/>
  <c r="I2" i="3"/>
  <c r="I37" i="3"/>
  <c r="I34" i="3"/>
  <c r="I30" i="3"/>
  <c r="I16" i="3"/>
  <c r="I4" i="3"/>
  <c r="I46" i="3"/>
  <c r="I42" i="3"/>
  <c r="I38" i="3"/>
  <c r="I40" i="3"/>
  <c r="I36" i="3"/>
  <c r="I33" i="3"/>
  <c r="I29" i="3"/>
  <c r="I26" i="3"/>
  <c r="I23" i="3"/>
  <c r="I19" i="3"/>
  <c r="I15" i="3"/>
  <c r="I12" i="3"/>
  <c r="I45" i="3"/>
  <c r="I41" i="3"/>
  <c r="I27" i="3"/>
  <c r="I24" i="3"/>
  <c r="I20" i="3"/>
  <c r="I14" i="3"/>
  <c r="I7" i="3"/>
  <c r="I6" i="3"/>
  <c r="I5" i="3"/>
  <c r="I3" i="3"/>
  <c r="I31" i="3"/>
  <c r="I25" i="3"/>
  <c r="I21" i="3"/>
  <c r="I17" i="3"/>
  <c r="I44" i="3"/>
  <c r="I39" i="3"/>
  <c r="I32" i="3"/>
  <c r="I22" i="3"/>
  <c r="I10" i="3"/>
  <c r="I8" i="3"/>
  <c r="I43" i="3"/>
  <c r="I35" i="3"/>
  <c r="I28" i="3"/>
  <c r="I18" i="3"/>
  <c r="I13" i="3"/>
  <c r="I11" i="3"/>
  <c r="I9" i="3"/>
  <c r="J69" i="3"/>
  <c r="K69" i="3" s="1"/>
  <c r="H2" i="3" l="1"/>
  <c r="G85" i="3"/>
  <c r="G84" i="3"/>
  <c r="H26" i="3"/>
  <c r="H23" i="3"/>
  <c r="H19" i="3"/>
  <c r="H34" i="3"/>
  <c r="H30" i="3"/>
  <c r="H24" i="3"/>
  <c r="H20" i="3"/>
  <c r="H16" i="3"/>
  <c r="H44" i="3"/>
  <c r="H43" i="3"/>
  <c r="H39" i="3"/>
  <c r="H35" i="3"/>
  <c r="H32" i="3"/>
  <c r="H28" i="3"/>
  <c r="H22" i="3"/>
  <c r="H18" i="3"/>
  <c r="H13" i="3"/>
  <c r="H11" i="3"/>
  <c r="H9" i="3"/>
  <c r="H40" i="3"/>
  <c r="H36" i="3"/>
  <c r="H33" i="3"/>
  <c r="H29" i="3"/>
  <c r="H15" i="3"/>
  <c r="H12" i="3"/>
  <c r="H45" i="3"/>
  <c r="H41" i="3"/>
  <c r="H37" i="3"/>
  <c r="H27" i="3"/>
  <c r="H46" i="3"/>
  <c r="H42" i="3"/>
  <c r="H5" i="3"/>
  <c r="H7" i="3"/>
  <c r="H4" i="3"/>
  <c r="H10" i="3"/>
  <c r="H8" i="3"/>
  <c r="H6" i="3"/>
  <c r="H38" i="3"/>
  <c r="H31" i="3"/>
  <c r="H25" i="3"/>
  <c r="H21" i="3"/>
  <c r="H17" i="3"/>
  <c r="H3" i="3"/>
  <c r="H14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83" i="3"/>
  <c r="G7" i="3"/>
  <c r="G4" i="3"/>
  <c r="G5" i="3"/>
  <c r="G82" i="3"/>
  <c r="G6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<sst xmlns="http://schemas.openxmlformats.org/spreadsheetml/2006/main" count="56" uniqueCount="26">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</sst>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6" xfId="0" applyFont="1" applyBorder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models'!$D$2:$D$64</c:f>
              <c:numCache>
                <c:formatCode>General</c:formatCode>
                <c:ptCount val="63"/>
                <c:pt idx="0">
                  <c:v>10521.133789</c:v>
                </c:pt>
                <c:pt idx="1">
                  <c:v>10496.522461</c:v>
                </c:pt>
                <c:pt idx="2">
                  <c:v>10581.925781</c:v>
                </c:pt>
                <c:pt idx="3">
                  <c:v>10604.544921999999</c:v>
                </c:pt>
                <c:pt idx="4">
                  <c:v>10518.132813</c:v>
                </c:pt>
                <c:pt idx="5">
                  <c:v>10569.323242</c:v>
                </c:pt>
                <c:pt idx="6">
                  <c:v>10610.583008</c:v>
                </c:pt>
                <c:pt idx="7">
                  <c:v>8923.453125</c:v>
                </c:pt>
                <c:pt idx="8">
                  <c:v>8933.8603519999997</c:v>
                </c:pt>
                <c:pt idx="9">
                  <c:v>8926.0791019999997</c:v>
                </c:pt>
                <c:pt idx="10">
                  <c:v>8944.7939449999994</c:v>
                </c:pt>
                <c:pt idx="11">
                  <c:v>8926.6699219999991</c:v>
                </c:pt>
                <c:pt idx="12">
                  <c:v>16588.4375</c:v>
                </c:pt>
                <c:pt idx="13">
                  <c:v>16597.332031000002</c:v>
                </c:pt>
                <c:pt idx="14">
                  <c:v>16519.753906000002</c:v>
                </c:pt>
                <c:pt idx="15">
                  <c:v>16557.099609000001</c:v>
                </c:pt>
                <c:pt idx="16">
                  <c:v>16509.503906000002</c:v>
                </c:pt>
                <c:pt idx="17">
                  <c:v>16499.320313</c:v>
                </c:pt>
                <c:pt idx="18">
                  <c:v>16549.080077999999</c:v>
                </c:pt>
                <c:pt idx="19">
                  <c:v>14626.030273</c:v>
                </c:pt>
                <c:pt idx="20">
                  <c:v>14654.694336</c:v>
                </c:pt>
                <c:pt idx="21">
                  <c:v>14602.622069999999</c:v>
                </c:pt>
                <c:pt idx="22">
                  <c:v>14621.609375</c:v>
                </c:pt>
                <c:pt idx="23">
                  <c:v>14636.895508</c:v>
                </c:pt>
                <c:pt idx="24">
                  <c:v>14636.178711</c:v>
                </c:pt>
                <c:pt idx="25">
                  <c:v>14640.184569999999</c:v>
                </c:pt>
                <c:pt idx="26">
                  <c:v>8919.2617190000001</c:v>
                </c:pt>
                <c:pt idx="27">
                  <c:v>8909.1845699999994</c:v>
                </c:pt>
                <c:pt idx="28">
                  <c:v>8931.3320309999999</c:v>
                </c:pt>
                <c:pt idx="29">
                  <c:v>8937.9990230000003</c:v>
                </c:pt>
                <c:pt idx="30">
                  <c:v>8876.9462889999995</c:v>
                </c:pt>
                <c:pt idx="31">
                  <c:v>8891.4824219999991</c:v>
                </c:pt>
                <c:pt idx="32">
                  <c:v>8941.4306639999995</c:v>
                </c:pt>
                <c:pt idx="33">
                  <c:v>8949.1210940000001</c:v>
                </c:pt>
                <c:pt idx="34">
                  <c:v>8919.9853519999997</c:v>
                </c:pt>
                <c:pt idx="35">
                  <c:v>8446.5556639999995</c:v>
                </c:pt>
                <c:pt idx="36">
                  <c:v>8491.5068360000005</c:v>
                </c:pt>
                <c:pt idx="37">
                  <c:v>8474.4785159999992</c:v>
                </c:pt>
                <c:pt idx="38">
                  <c:v>8452.2304690000001</c:v>
                </c:pt>
                <c:pt idx="39">
                  <c:v>8448.2441409999992</c:v>
                </c:pt>
                <c:pt idx="40">
                  <c:v>8454.5996090000008</c:v>
                </c:pt>
                <c:pt idx="41">
                  <c:v>8498.5322269999997</c:v>
                </c:pt>
                <c:pt idx="42">
                  <c:v>8461.1445309999999</c:v>
                </c:pt>
                <c:pt idx="43">
                  <c:v>8468.4697269999997</c:v>
                </c:pt>
                <c:pt idx="44">
                  <c:v>8095.8701170000004</c:v>
                </c:pt>
                <c:pt idx="45">
                  <c:v>8089.8393550000001</c:v>
                </c:pt>
                <c:pt idx="46">
                  <c:v>8130.3901370000003</c:v>
                </c:pt>
                <c:pt idx="47">
                  <c:v>8108.7436520000001</c:v>
                </c:pt>
                <c:pt idx="48">
                  <c:v>8118.4306640000004</c:v>
                </c:pt>
                <c:pt idx="49">
                  <c:v>8118.1416019999997</c:v>
                </c:pt>
                <c:pt idx="50">
                  <c:v>6683.0478519999997</c:v>
                </c:pt>
                <c:pt idx="51">
                  <c:v>6708.7490230000003</c:v>
                </c:pt>
                <c:pt idx="52">
                  <c:v>6708.4150390000004</c:v>
                </c:pt>
                <c:pt idx="53">
                  <c:v>6670.1806640000004</c:v>
                </c:pt>
                <c:pt idx="54">
                  <c:v>6685.3686520000001</c:v>
                </c:pt>
                <c:pt idx="55">
                  <c:v>6702.205078</c:v>
                </c:pt>
                <c:pt idx="56">
                  <c:v>6707.2128910000001</c:v>
                </c:pt>
                <c:pt idx="57">
                  <c:v>6693.4213870000003</c:v>
                </c:pt>
                <c:pt idx="58">
                  <c:v>6619.9663090000004</c:v>
                </c:pt>
                <c:pt idx="59">
                  <c:v>6641.4428710000002</c:v>
                </c:pt>
                <c:pt idx="60">
                  <c:v>6607.7119140000004</c:v>
                </c:pt>
                <c:pt idx="61">
                  <c:v>6621.5092770000001</c:v>
                </c:pt>
                <c:pt idx="62">
                  <c:v>6664.2172849999997</c:v>
                </c:pt>
              </c:numCache>
            </c:numRef>
          </c:xVal>
          <c:yVal>
            <c:numRef>
              <c:f>' 10 models'!$C$2:$C$64</c:f>
              <c:numCache>
                <c:formatCode>General</c:formatCode>
                <c:ptCount val="63"/>
                <c:pt idx="0">
                  <c:v>10410.992188</c:v>
                </c:pt>
                <c:pt idx="1">
                  <c:v>10461.324219</c:v>
                </c:pt>
                <c:pt idx="2">
                  <c:v>10422.382813</c:v>
                </c:pt>
                <c:pt idx="3">
                  <c:v>10425.733398</c:v>
                </c:pt>
                <c:pt idx="4">
                  <c:v>10426.035156</c:v>
                </c:pt>
                <c:pt idx="5">
                  <c:v>10410.871094</c:v>
                </c:pt>
                <c:pt idx="6">
                  <c:v>10416.374023</c:v>
                </c:pt>
                <c:pt idx="7">
                  <c:v>8807.7060550000006</c:v>
                </c:pt>
                <c:pt idx="8">
                  <c:v>8806.4228519999997</c:v>
                </c:pt>
                <c:pt idx="9">
                  <c:v>8814.6513670000004</c:v>
                </c:pt>
                <c:pt idx="10">
                  <c:v>8814.3984380000002</c:v>
                </c:pt>
                <c:pt idx="11">
                  <c:v>8811.2753909999992</c:v>
                </c:pt>
                <c:pt idx="12">
                  <c:v>16419.552734000001</c:v>
                </c:pt>
                <c:pt idx="13">
                  <c:v>16411.244140999999</c:v>
                </c:pt>
                <c:pt idx="14">
                  <c:v>16425.458984000001</c:v>
                </c:pt>
                <c:pt idx="15">
                  <c:v>16433.173827999999</c:v>
                </c:pt>
                <c:pt idx="16">
                  <c:v>16391.136718999998</c:v>
                </c:pt>
                <c:pt idx="17">
                  <c:v>16403.84375</c:v>
                </c:pt>
                <c:pt idx="18">
                  <c:v>16395.375</c:v>
                </c:pt>
                <c:pt idx="19">
                  <c:v>14514.643555000001</c:v>
                </c:pt>
                <c:pt idx="20">
                  <c:v>14514.595703000001</c:v>
                </c:pt>
                <c:pt idx="21">
                  <c:v>14534.814453000001</c:v>
                </c:pt>
                <c:pt idx="22">
                  <c:v>14530.241211</c:v>
                </c:pt>
                <c:pt idx="23">
                  <c:v>14519.417969</c:v>
                </c:pt>
                <c:pt idx="24">
                  <c:v>14520.944336</c:v>
                </c:pt>
                <c:pt idx="25">
                  <c:v>14506.502930000001</c:v>
                </c:pt>
                <c:pt idx="26">
                  <c:v>8812.4570309999999</c:v>
                </c:pt>
                <c:pt idx="27">
                  <c:v>8800.2431639999995</c:v>
                </c:pt>
                <c:pt idx="28">
                  <c:v>8799.7265630000002</c:v>
                </c:pt>
                <c:pt idx="29">
                  <c:v>8817.3076170000004</c:v>
                </c:pt>
                <c:pt idx="30">
                  <c:v>8805.2275389999995</c:v>
                </c:pt>
                <c:pt idx="31">
                  <c:v>8801.0976559999999</c:v>
                </c:pt>
                <c:pt idx="32">
                  <c:v>8808.03125</c:v>
                </c:pt>
                <c:pt idx="33">
                  <c:v>8789.8300780000009</c:v>
                </c:pt>
                <c:pt idx="34">
                  <c:v>8789.3251949999994</c:v>
                </c:pt>
                <c:pt idx="35">
                  <c:v>8330.0253909999992</c:v>
                </c:pt>
                <c:pt idx="36">
                  <c:v>8351.9130860000005</c:v>
                </c:pt>
                <c:pt idx="37">
                  <c:v>8353.8251949999994</c:v>
                </c:pt>
                <c:pt idx="38">
                  <c:v>8328.4169920000004</c:v>
                </c:pt>
                <c:pt idx="39">
                  <c:v>8333.7841800000006</c:v>
                </c:pt>
                <c:pt idx="40">
                  <c:v>8360.4375</c:v>
                </c:pt>
                <c:pt idx="41">
                  <c:v>8315.8232420000004</c:v>
                </c:pt>
                <c:pt idx="42">
                  <c:v>8330.4453130000002</c:v>
                </c:pt>
                <c:pt idx="43">
                  <c:v>8326.4951170000004</c:v>
                </c:pt>
                <c:pt idx="44">
                  <c:v>7938.9184569999998</c:v>
                </c:pt>
                <c:pt idx="45">
                  <c:v>7934.154297</c:v>
                </c:pt>
                <c:pt idx="46">
                  <c:v>7939.5180659999996</c:v>
                </c:pt>
                <c:pt idx="47">
                  <c:v>7956.8110349999997</c:v>
                </c:pt>
                <c:pt idx="48">
                  <c:v>7948.0791019999997</c:v>
                </c:pt>
                <c:pt idx="49">
                  <c:v>7944.5444340000004</c:v>
                </c:pt>
                <c:pt idx="50">
                  <c:v>6561.5180659999996</c:v>
                </c:pt>
                <c:pt idx="51">
                  <c:v>6552.6611329999996</c:v>
                </c:pt>
                <c:pt idx="52">
                  <c:v>6546.6918949999999</c:v>
                </c:pt>
                <c:pt idx="53">
                  <c:v>6569.9736329999996</c:v>
                </c:pt>
                <c:pt idx="54">
                  <c:v>6558.1596680000002</c:v>
                </c:pt>
                <c:pt idx="55">
                  <c:v>6552.8256840000004</c:v>
                </c:pt>
                <c:pt idx="56">
                  <c:v>6548.8833009999998</c:v>
                </c:pt>
                <c:pt idx="57">
                  <c:v>6537.0698240000002</c:v>
                </c:pt>
                <c:pt idx="58">
                  <c:v>6499.126953</c:v>
                </c:pt>
                <c:pt idx="59">
                  <c:v>6497.8540039999998</c:v>
                </c:pt>
                <c:pt idx="60">
                  <c:v>6508.0571289999998</c:v>
                </c:pt>
                <c:pt idx="61">
                  <c:v>6502.716797</c:v>
                </c:pt>
                <c:pt idx="62">
                  <c:v>6488.0688479999999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336760"/>
        <c:axId val="512337152"/>
      </c:scatterChart>
      <c:valAx>
        <c:axId val="512336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2337152"/>
        <c:crosses val="autoZero"/>
        <c:crossBetween val="midCat"/>
      </c:valAx>
      <c:valAx>
        <c:axId val="51233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2336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models'!$F$2:$F$64</c:f>
              <c:numCache>
                <c:formatCode>General</c:formatCode>
                <c:ptCount val="63"/>
                <c:pt idx="0">
                  <c:v>10466.0629885</c:v>
                </c:pt>
                <c:pt idx="1">
                  <c:v>10478.923340000001</c:v>
                </c:pt>
                <c:pt idx="2">
                  <c:v>10502.154297000001</c:v>
                </c:pt>
                <c:pt idx="3">
                  <c:v>10515.139159999999</c:v>
                </c:pt>
                <c:pt idx="4">
                  <c:v>10472.083984500001</c:v>
                </c:pt>
                <c:pt idx="5">
                  <c:v>10490.097168</c:v>
                </c:pt>
                <c:pt idx="6">
                  <c:v>10513.478515499999</c:v>
                </c:pt>
                <c:pt idx="7">
                  <c:v>8865.5795900000012</c:v>
                </c:pt>
                <c:pt idx="8">
                  <c:v>8870.1416019999997</c:v>
                </c:pt>
                <c:pt idx="9">
                  <c:v>8870.365234500001</c:v>
                </c:pt>
                <c:pt idx="10">
                  <c:v>8879.5961915000007</c:v>
                </c:pt>
                <c:pt idx="11">
                  <c:v>8868.9726564999983</c:v>
                </c:pt>
                <c:pt idx="12">
                  <c:v>16503.995116999999</c:v>
                </c:pt>
                <c:pt idx="13">
                  <c:v>16504.288086</c:v>
                </c:pt>
                <c:pt idx="14">
                  <c:v>16472.606445000001</c:v>
                </c:pt>
                <c:pt idx="15">
                  <c:v>16495.136718499998</c:v>
                </c:pt>
                <c:pt idx="16">
                  <c:v>16450.3203125</c:v>
                </c:pt>
                <c:pt idx="17">
                  <c:v>16451.582031500002</c:v>
                </c:pt>
                <c:pt idx="18">
                  <c:v>16472.227539</c:v>
                </c:pt>
                <c:pt idx="19">
                  <c:v>14570.336914</c:v>
                </c:pt>
                <c:pt idx="20">
                  <c:v>14584.6450195</c:v>
                </c:pt>
                <c:pt idx="21">
                  <c:v>14568.7182615</c:v>
                </c:pt>
                <c:pt idx="22">
                  <c:v>14575.925293</c:v>
                </c:pt>
                <c:pt idx="23">
                  <c:v>14578.1567385</c:v>
                </c:pt>
                <c:pt idx="24">
                  <c:v>14578.5615235</c:v>
                </c:pt>
                <c:pt idx="25">
                  <c:v>14573.34375</c:v>
                </c:pt>
                <c:pt idx="26">
                  <c:v>8865.859375</c:v>
                </c:pt>
                <c:pt idx="27">
                  <c:v>8854.7138669999986</c:v>
                </c:pt>
                <c:pt idx="28">
                  <c:v>8865.529297000001</c:v>
                </c:pt>
                <c:pt idx="29">
                  <c:v>8877.6533200000013</c:v>
                </c:pt>
                <c:pt idx="30">
                  <c:v>8841.0869139999995</c:v>
                </c:pt>
                <c:pt idx="31">
                  <c:v>8846.2900389999995</c:v>
                </c:pt>
                <c:pt idx="32">
                  <c:v>8874.7309569999998</c:v>
                </c:pt>
                <c:pt idx="33">
                  <c:v>8869.4755860000005</c:v>
                </c:pt>
                <c:pt idx="34">
                  <c:v>8854.6552735000005</c:v>
                </c:pt>
                <c:pt idx="35">
                  <c:v>8388.2905274999994</c:v>
                </c:pt>
                <c:pt idx="36">
                  <c:v>8421.7099610000005</c:v>
                </c:pt>
                <c:pt idx="37">
                  <c:v>8414.1518555000002</c:v>
                </c:pt>
                <c:pt idx="38">
                  <c:v>8390.3237305000002</c:v>
                </c:pt>
                <c:pt idx="39">
                  <c:v>8391.014160499999</c:v>
                </c:pt>
                <c:pt idx="40">
                  <c:v>8407.5185545000004</c:v>
                </c:pt>
                <c:pt idx="41">
                  <c:v>8407.177734500001</c:v>
                </c:pt>
                <c:pt idx="42">
                  <c:v>8395.794922000001</c:v>
                </c:pt>
                <c:pt idx="43">
                  <c:v>8397.482422000001</c:v>
                </c:pt>
                <c:pt idx="44">
                  <c:v>8017.3942870000001</c:v>
                </c:pt>
                <c:pt idx="45">
                  <c:v>8011.9968260000005</c:v>
                </c:pt>
                <c:pt idx="46">
                  <c:v>8034.9541014999995</c:v>
                </c:pt>
                <c:pt idx="47">
                  <c:v>8032.7773434999999</c:v>
                </c:pt>
                <c:pt idx="48">
                  <c:v>8033.2548829999996</c:v>
                </c:pt>
                <c:pt idx="49">
                  <c:v>8031.3430179999996</c:v>
                </c:pt>
                <c:pt idx="50">
                  <c:v>6622.2829590000001</c:v>
                </c:pt>
                <c:pt idx="51">
                  <c:v>6630.705078</c:v>
                </c:pt>
                <c:pt idx="52">
                  <c:v>6627.5534669999997</c:v>
                </c:pt>
                <c:pt idx="53">
                  <c:v>6620.0771485000005</c:v>
                </c:pt>
                <c:pt idx="54">
                  <c:v>6621.7641600000006</c:v>
                </c:pt>
                <c:pt idx="55">
                  <c:v>6627.5153810000002</c:v>
                </c:pt>
                <c:pt idx="56">
                  <c:v>6628.0480960000004</c:v>
                </c:pt>
                <c:pt idx="57">
                  <c:v>6615.2456055000002</c:v>
                </c:pt>
                <c:pt idx="58">
                  <c:v>6559.5466310000002</c:v>
                </c:pt>
                <c:pt idx="59">
                  <c:v>6569.6484375</c:v>
                </c:pt>
                <c:pt idx="60">
                  <c:v>6557.8845215000001</c:v>
                </c:pt>
                <c:pt idx="61">
                  <c:v>6562.1130370000001</c:v>
                </c:pt>
                <c:pt idx="62">
                  <c:v>6576.1430664999998</c:v>
                </c:pt>
              </c:numCache>
            </c:numRef>
          </c:xVal>
          <c:yVal>
            <c:numRef>
              <c:f>' 10 models'!$E$2:$E$64</c:f>
              <c:numCache>
                <c:formatCode>General</c:formatCode>
                <c:ptCount val="63"/>
                <c:pt idx="0">
                  <c:v>110.14160099999935</c:v>
                </c:pt>
                <c:pt idx="1">
                  <c:v>35.198242000000391</c:v>
                </c:pt>
                <c:pt idx="2">
                  <c:v>159.54296799999975</c:v>
                </c:pt>
                <c:pt idx="3">
                  <c:v>178.81152399999883</c:v>
                </c:pt>
                <c:pt idx="4">
                  <c:v>92.097657000000254</c:v>
                </c:pt>
                <c:pt idx="5">
                  <c:v>158.45214800000031</c:v>
                </c:pt>
                <c:pt idx="6">
                  <c:v>194.2089849999993</c:v>
                </c:pt>
                <c:pt idx="7">
                  <c:v>115.74706999999944</c:v>
                </c:pt>
                <c:pt idx="8">
                  <c:v>127.4375</c:v>
                </c:pt>
                <c:pt idx="9">
                  <c:v>111.4277349999993</c:v>
                </c:pt>
                <c:pt idx="10">
                  <c:v>130.39550699999927</c:v>
                </c:pt>
                <c:pt idx="11">
                  <c:v>115.39453099999992</c:v>
                </c:pt>
                <c:pt idx="12">
                  <c:v>168.88476599999922</c:v>
                </c:pt>
                <c:pt idx="13">
                  <c:v>186.08789000000252</c:v>
                </c:pt>
                <c:pt idx="14">
                  <c:v>94.294922000000952</c:v>
                </c:pt>
                <c:pt idx="15">
                  <c:v>123.92578100000173</c:v>
                </c:pt>
                <c:pt idx="16">
                  <c:v>118.36718700000347</c:v>
                </c:pt>
                <c:pt idx="17">
                  <c:v>95.476563000000169</c:v>
                </c:pt>
                <c:pt idx="18">
                  <c:v>153.70507799999905</c:v>
                </c:pt>
                <c:pt idx="19">
                  <c:v>111.38671799999975</c:v>
                </c:pt>
                <c:pt idx="20">
                  <c:v>140.09863299999961</c:v>
                </c:pt>
                <c:pt idx="21">
                  <c:v>67.807616999998572</c:v>
                </c:pt>
                <c:pt idx="22">
                  <c:v>91.368163999999524</c:v>
                </c:pt>
                <c:pt idx="23">
                  <c:v>117.47753899999952</c:v>
                </c:pt>
                <c:pt idx="24">
                  <c:v>115.234375</c:v>
                </c:pt>
                <c:pt idx="25">
                  <c:v>133.68163999999888</c:v>
                </c:pt>
                <c:pt idx="26">
                  <c:v>106.80468800000017</c:v>
                </c:pt>
                <c:pt idx="27">
                  <c:v>108.94140599999992</c:v>
                </c:pt>
                <c:pt idx="28">
                  <c:v>131.60546799999975</c:v>
                </c:pt>
                <c:pt idx="29">
                  <c:v>120.69140599999992</c:v>
                </c:pt>
                <c:pt idx="30">
                  <c:v>71.71875</c:v>
                </c:pt>
                <c:pt idx="31">
                  <c:v>90.384765999999217</c:v>
                </c:pt>
                <c:pt idx="32">
                  <c:v>133.39941399999952</c:v>
                </c:pt>
                <c:pt idx="33">
                  <c:v>159.29101599999922</c:v>
                </c:pt>
                <c:pt idx="34">
                  <c:v>130.66015700000025</c:v>
                </c:pt>
                <c:pt idx="35">
                  <c:v>116.53027300000031</c:v>
                </c:pt>
                <c:pt idx="36">
                  <c:v>139.59375</c:v>
                </c:pt>
                <c:pt idx="37">
                  <c:v>120.65332099999978</c:v>
                </c:pt>
                <c:pt idx="38">
                  <c:v>123.81347699999969</c:v>
                </c:pt>
                <c:pt idx="39">
                  <c:v>114.45996099999866</c:v>
                </c:pt>
                <c:pt idx="40">
                  <c:v>94.162109000000783</c:v>
                </c:pt>
                <c:pt idx="41">
                  <c:v>182.7089849999993</c:v>
                </c:pt>
                <c:pt idx="42">
                  <c:v>130.69921799999975</c:v>
                </c:pt>
                <c:pt idx="43">
                  <c:v>141.9746099999993</c:v>
                </c:pt>
                <c:pt idx="44">
                  <c:v>156.95166000000063</c:v>
                </c:pt>
                <c:pt idx="45">
                  <c:v>155.68505800000003</c:v>
                </c:pt>
                <c:pt idx="46">
                  <c:v>190.87207100000069</c:v>
                </c:pt>
                <c:pt idx="47">
                  <c:v>151.93261700000039</c:v>
                </c:pt>
                <c:pt idx="48">
                  <c:v>170.35156200000074</c:v>
                </c:pt>
                <c:pt idx="49">
                  <c:v>173.59716799999933</c:v>
                </c:pt>
                <c:pt idx="50">
                  <c:v>121.52978600000006</c:v>
                </c:pt>
                <c:pt idx="51">
                  <c:v>156.0878900000007</c:v>
                </c:pt>
                <c:pt idx="52">
                  <c:v>161.7231440000005</c:v>
                </c:pt>
                <c:pt idx="53">
                  <c:v>100.20703100000082</c:v>
                </c:pt>
                <c:pt idx="54">
                  <c:v>127.20898399999987</c:v>
                </c:pt>
                <c:pt idx="55">
                  <c:v>149.37939399999959</c:v>
                </c:pt>
                <c:pt idx="56">
                  <c:v>158.32959000000028</c:v>
                </c:pt>
                <c:pt idx="57">
                  <c:v>156.35156300000017</c:v>
                </c:pt>
                <c:pt idx="58">
                  <c:v>120.83935600000041</c:v>
                </c:pt>
                <c:pt idx="59">
                  <c:v>143.58886700000039</c:v>
                </c:pt>
                <c:pt idx="60">
                  <c:v>99.654785000000629</c:v>
                </c:pt>
                <c:pt idx="61">
                  <c:v>118.79248000000007</c:v>
                </c:pt>
                <c:pt idx="62">
                  <c:v>176.14843699999983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models'!$F$2:$F$64</c:f>
              <c:numCache>
                <c:formatCode>General</c:formatCode>
                <c:ptCount val="63"/>
                <c:pt idx="0">
                  <c:v>10466.0629885</c:v>
                </c:pt>
                <c:pt idx="1">
                  <c:v>10478.923340000001</c:v>
                </c:pt>
                <c:pt idx="2">
                  <c:v>10502.154297000001</c:v>
                </c:pt>
                <c:pt idx="3">
                  <c:v>10515.139159999999</c:v>
                </c:pt>
                <c:pt idx="4">
                  <c:v>10472.083984500001</c:v>
                </c:pt>
                <c:pt idx="5">
                  <c:v>10490.097168</c:v>
                </c:pt>
                <c:pt idx="6">
                  <c:v>10513.478515499999</c:v>
                </c:pt>
                <c:pt idx="7">
                  <c:v>8865.5795900000012</c:v>
                </c:pt>
                <c:pt idx="8">
                  <c:v>8870.1416019999997</c:v>
                </c:pt>
                <c:pt idx="9">
                  <c:v>8870.365234500001</c:v>
                </c:pt>
                <c:pt idx="10">
                  <c:v>8879.5961915000007</c:v>
                </c:pt>
                <c:pt idx="11">
                  <c:v>8868.9726564999983</c:v>
                </c:pt>
                <c:pt idx="12">
                  <c:v>16503.995116999999</c:v>
                </c:pt>
                <c:pt idx="13">
                  <c:v>16504.288086</c:v>
                </c:pt>
                <c:pt idx="14">
                  <c:v>16472.606445000001</c:v>
                </c:pt>
                <c:pt idx="15">
                  <c:v>16495.136718499998</c:v>
                </c:pt>
                <c:pt idx="16">
                  <c:v>16450.3203125</c:v>
                </c:pt>
                <c:pt idx="17">
                  <c:v>16451.582031500002</c:v>
                </c:pt>
                <c:pt idx="18">
                  <c:v>16472.227539</c:v>
                </c:pt>
                <c:pt idx="19">
                  <c:v>14570.336914</c:v>
                </c:pt>
                <c:pt idx="20">
                  <c:v>14584.6450195</c:v>
                </c:pt>
                <c:pt idx="21">
                  <c:v>14568.7182615</c:v>
                </c:pt>
                <c:pt idx="22">
                  <c:v>14575.925293</c:v>
                </c:pt>
                <c:pt idx="23">
                  <c:v>14578.1567385</c:v>
                </c:pt>
                <c:pt idx="24">
                  <c:v>14578.5615235</c:v>
                </c:pt>
                <c:pt idx="25">
                  <c:v>14573.34375</c:v>
                </c:pt>
                <c:pt idx="26">
                  <c:v>8865.859375</c:v>
                </c:pt>
                <c:pt idx="27">
                  <c:v>8854.7138669999986</c:v>
                </c:pt>
                <c:pt idx="28">
                  <c:v>8865.529297000001</c:v>
                </c:pt>
                <c:pt idx="29">
                  <c:v>8877.6533200000013</c:v>
                </c:pt>
                <c:pt idx="30">
                  <c:v>8841.0869139999995</c:v>
                </c:pt>
                <c:pt idx="31">
                  <c:v>8846.2900389999995</c:v>
                </c:pt>
                <c:pt idx="32">
                  <c:v>8874.7309569999998</c:v>
                </c:pt>
                <c:pt idx="33">
                  <c:v>8869.4755860000005</c:v>
                </c:pt>
                <c:pt idx="34">
                  <c:v>8854.6552735000005</c:v>
                </c:pt>
                <c:pt idx="35">
                  <c:v>8388.2905274999994</c:v>
                </c:pt>
                <c:pt idx="36">
                  <c:v>8421.7099610000005</c:v>
                </c:pt>
                <c:pt idx="37">
                  <c:v>8414.1518555000002</c:v>
                </c:pt>
                <c:pt idx="38">
                  <c:v>8390.3237305000002</c:v>
                </c:pt>
                <c:pt idx="39">
                  <c:v>8391.014160499999</c:v>
                </c:pt>
                <c:pt idx="40">
                  <c:v>8407.5185545000004</c:v>
                </c:pt>
                <c:pt idx="41">
                  <c:v>8407.177734500001</c:v>
                </c:pt>
                <c:pt idx="42">
                  <c:v>8395.794922000001</c:v>
                </c:pt>
                <c:pt idx="43">
                  <c:v>8397.482422000001</c:v>
                </c:pt>
                <c:pt idx="44">
                  <c:v>8017.3942870000001</c:v>
                </c:pt>
                <c:pt idx="45">
                  <c:v>8011.9968260000005</c:v>
                </c:pt>
                <c:pt idx="46">
                  <c:v>8034.9541014999995</c:v>
                </c:pt>
                <c:pt idx="47">
                  <c:v>8032.7773434999999</c:v>
                </c:pt>
                <c:pt idx="48">
                  <c:v>8033.2548829999996</c:v>
                </c:pt>
                <c:pt idx="49">
                  <c:v>8031.3430179999996</c:v>
                </c:pt>
                <c:pt idx="50">
                  <c:v>6622.2829590000001</c:v>
                </c:pt>
                <c:pt idx="51">
                  <c:v>6630.705078</c:v>
                </c:pt>
                <c:pt idx="52">
                  <c:v>6627.5534669999997</c:v>
                </c:pt>
                <c:pt idx="53">
                  <c:v>6620.0771485000005</c:v>
                </c:pt>
                <c:pt idx="54">
                  <c:v>6621.7641600000006</c:v>
                </c:pt>
                <c:pt idx="55">
                  <c:v>6627.5153810000002</c:v>
                </c:pt>
                <c:pt idx="56">
                  <c:v>6628.0480960000004</c:v>
                </c:pt>
                <c:pt idx="57">
                  <c:v>6615.2456055000002</c:v>
                </c:pt>
                <c:pt idx="58">
                  <c:v>6559.5466310000002</c:v>
                </c:pt>
                <c:pt idx="59">
                  <c:v>6569.6484375</c:v>
                </c:pt>
                <c:pt idx="60">
                  <c:v>6557.8845215000001</c:v>
                </c:pt>
                <c:pt idx="61">
                  <c:v>6562.1130370000001</c:v>
                </c:pt>
                <c:pt idx="62">
                  <c:v>6576.1430664999998</c:v>
                </c:pt>
              </c:numCache>
            </c:numRef>
          </c:xVal>
          <c:yVal>
            <c:numRef>
              <c:f>' 10 models'!$G$2:$G$64</c:f>
              <c:numCache>
                <c:formatCode>General</c:formatCode>
                <c:ptCount val="63"/>
                <c:pt idx="0">
                  <c:v>68.739816650360837</c:v>
                </c:pt>
                <c:pt idx="1">
                  <c:v>68.739816650360837</c:v>
                </c:pt>
                <c:pt idx="2">
                  <c:v>68.739816650360837</c:v>
                </c:pt>
                <c:pt idx="3">
                  <c:v>68.739816650360837</c:v>
                </c:pt>
                <c:pt idx="4">
                  <c:v>68.739816650360837</c:v>
                </c:pt>
                <c:pt idx="5">
                  <c:v>68.739816650360837</c:v>
                </c:pt>
                <c:pt idx="6">
                  <c:v>68.739816650360837</c:v>
                </c:pt>
                <c:pt idx="7">
                  <c:v>68.739816650360837</c:v>
                </c:pt>
                <c:pt idx="8">
                  <c:v>68.739816650360837</c:v>
                </c:pt>
                <c:pt idx="9">
                  <c:v>68.739816650360837</c:v>
                </c:pt>
                <c:pt idx="10">
                  <c:v>68.739816650360837</c:v>
                </c:pt>
                <c:pt idx="11">
                  <c:v>68.739816650360837</c:v>
                </c:pt>
                <c:pt idx="12">
                  <c:v>68.739816650360837</c:v>
                </c:pt>
                <c:pt idx="13">
                  <c:v>68.739816650360837</c:v>
                </c:pt>
                <c:pt idx="14">
                  <c:v>68.739816650360837</c:v>
                </c:pt>
                <c:pt idx="15">
                  <c:v>68.739816650360837</c:v>
                </c:pt>
                <c:pt idx="16">
                  <c:v>68.739816650360837</c:v>
                </c:pt>
                <c:pt idx="17">
                  <c:v>68.739816650360837</c:v>
                </c:pt>
                <c:pt idx="18">
                  <c:v>68.739816650360837</c:v>
                </c:pt>
                <c:pt idx="19">
                  <c:v>68.739816650360837</c:v>
                </c:pt>
                <c:pt idx="20">
                  <c:v>68.739816650360837</c:v>
                </c:pt>
                <c:pt idx="21">
                  <c:v>68.739816650360837</c:v>
                </c:pt>
                <c:pt idx="22">
                  <c:v>68.739816650360837</c:v>
                </c:pt>
                <c:pt idx="23">
                  <c:v>68.739816650360837</c:v>
                </c:pt>
                <c:pt idx="24">
                  <c:v>68.739816650360837</c:v>
                </c:pt>
                <c:pt idx="25">
                  <c:v>68.739816650360837</c:v>
                </c:pt>
                <c:pt idx="26">
                  <c:v>68.739816650360837</c:v>
                </c:pt>
                <c:pt idx="27">
                  <c:v>68.739816650360837</c:v>
                </c:pt>
                <c:pt idx="28">
                  <c:v>68.739816650360837</c:v>
                </c:pt>
                <c:pt idx="29">
                  <c:v>68.739816650360837</c:v>
                </c:pt>
                <c:pt idx="30">
                  <c:v>68.739816650360837</c:v>
                </c:pt>
                <c:pt idx="31">
                  <c:v>68.739816650360837</c:v>
                </c:pt>
                <c:pt idx="32">
                  <c:v>68.739816650360837</c:v>
                </c:pt>
                <c:pt idx="33">
                  <c:v>68.739816650360837</c:v>
                </c:pt>
                <c:pt idx="34">
                  <c:v>68.739816650360837</c:v>
                </c:pt>
                <c:pt idx="35">
                  <c:v>68.739816650360837</c:v>
                </c:pt>
                <c:pt idx="36">
                  <c:v>68.739816650360837</c:v>
                </c:pt>
                <c:pt idx="37">
                  <c:v>68.739816650360837</c:v>
                </c:pt>
                <c:pt idx="38">
                  <c:v>68.739816650360837</c:v>
                </c:pt>
                <c:pt idx="39">
                  <c:v>68.739816650360837</c:v>
                </c:pt>
                <c:pt idx="40">
                  <c:v>68.739816650360837</c:v>
                </c:pt>
                <c:pt idx="41">
                  <c:v>68.739816650360837</c:v>
                </c:pt>
                <c:pt idx="42">
                  <c:v>68.739816650360837</c:v>
                </c:pt>
                <c:pt idx="43">
                  <c:v>68.739816650360837</c:v>
                </c:pt>
                <c:pt idx="44">
                  <c:v>68.739816650360837</c:v>
                </c:pt>
                <c:pt idx="45">
                  <c:v>68.739816650360837</c:v>
                </c:pt>
                <c:pt idx="46">
                  <c:v>68.739816650360837</c:v>
                </c:pt>
                <c:pt idx="47">
                  <c:v>68.739816650360837</c:v>
                </c:pt>
                <c:pt idx="48">
                  <c:v>68.739816650360837</c:v>
                </c:pt>
                <c:pt idx="49">
                  <c:v>68.739816650360837</c:v>
                </c:pt>
                <c:pt idx="50">
                  <c:v>68.739816650360837</c:v>
                </c:pt>
                <c:pt idx="51">
                  <c:v>68.739816650360837</c:v>
                </c:pt>
                <c:pt idx="52">
                  <c:v>68.739816650360837</c:v>
                </c:pt>
                <c:pt idx="53">
                  <c:v>68.739816650360837</c:v>
                </c:pt>
                <c:pt idx="54">
                  <c:v>68.739816650360837</c:v>
                </c:pt>
                <c:pt idx="55">
                  <c:v>68.739816650360837</c:v>
                </c:pt>
                <c:pt idx="56">
                  <c:v>68.739816650360837</c:v>
                </c:pt>
                <c:pt idx="57">
                  <c:v>68.739816650360837</c:v>
                </c:pt>
                <c:pt idx="58">
                  <c:v>68.739816650360837</c:v>
                </c:pt>
                <c:pt idx="59">
                  <c:v>68.739816650360837</c:v>
                </c:pt>
                <c:pt idx="60">
                  <c:v>68.739816650360837</c:v>
                </c:pt>
                <c:pt idx="61">
                  <c:v>68.739816650360837</c:v>
                </c:pt>
                <c:pt idx="62">
                  <c:v>68.739816650360837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models'!$F$2:$F$64</c:f>
              <c:numCache>
                <c:formatCode>General</c:formatCode>
                <c:ptCount val="63"/>
                <c:pt idx="0">
                  <c:v>10466.0629885</c:v>
                </c:pt>
                <c:pt idx="1">
                  <c:v>10478.923340000001</c:v>
                </c:pt>
                <c:pt idx="2">
                  <c:v>10502.154297000001</c:v>
                </c:pt>
                <c:pt idx="3">
                  <c:v>10515.139159999999</c:v>
                </c:pt>
                <c:pt idx="4">
                  <c:v>10472.083984500001</c:v>
                </c:pt>
                <c:pt idx="5">
                  <c:v>10490.097168</c:v>
                </c:pt>
                <c:pt idx="6">
                  <c:v>10513.478515499999</c:v>
                </c:pt>
                <c:pt idx="7">
                  <c:v>8865.5795900000012</c:v>
                </c:pt>
                <c:pt idx="8">
                  <c:v>8870.1416019999997</c:v>
                </c:pt>
                <c:pt idx="9">
                  <c:v>8870.365234500001</c:v>
                </c:pt>
                <c:pt idx="10">
                  <c:v>8879.5961915000007</c:v>
                </c:pt>
                <c:pt idx="11">
                  <c:v>8868.9726564999983</c:v>
                </c:pt>
                <c:pt idx="12">
                  <c:v>16503.995116999999</c:v>
                </c:pt>
                <c:pt idx="13">
                  <c:v>16504.288086</c:v>
                </c:pt>
                <c:pt idx="14">
                  <c:v>16472.606445000001</c:v>
                </c:pt>
                <c:pt idx="15">
                  <c:v>16495.136718499998</c:v>
                </c:pt>
                <c:pt idx="16">
                  <c:v>16450.3203125</c:v>
                </c:pt>
                <c:pt idx="17">
                  <c:v>16451.582031500002</c:v>
                </c:pt>
                <c:pt idx="18">
                  <c:v>16472.227539</c:v>
                </c:pt>
                <c:pt idx="19">
                  <c:v>14570.336914</c:v>
                </c:pt>
                <c:pt idx="20">
                  <c:v>14584.6450195</c:v>
                </c:pt>
                <c:pt idx="21">
                  <c:v>14568.7182615</c:v>
                </c:pt>
                <c:pt idx="22">
                  <c:v>14575.925293</c:v>
                </c:pt>
                <c:pt idx="23">
                  <c:v>14578.1567385</c:v>
                </c:pt>
                <c:pt idx="24">
                  <c:v>14578.5615235</c:v>
                </c:pt>
                <c:pt idx="25">
                  <c:v>14573.34375</c:v>
                </c:pt>
                <c:pt idx="26">
                  <c:v>8865.859375</c:v>
                </c:pt>
                <c:pt idx="27">
                  <c:v>8854.7138669999986</c:v>
                </c:pt>
                <c:pt idx="28">
                  <c:v>8865.529297000001</c:v>
                </c:pt>
                <c:pt idx="29">
                  <c:v>8877.6533200000013</c:v>
                </c:pt>
                <c:pt idx="30">
                  <c:v>8841.0869139999995</c:v>
                </c:pt>
                <c:pt idx="31">
                  <c:v>8846.2900389999995</c:v>
                </c:pt>
                <c:pt idx="32">
                  <c:v>8874.7309569999998</c:v>
                </c:pt>
                <c:pt idx="33">
                  <c:v>8869.4755860000005</c:v>
                </c:pt>
                <c:pt idx="34">
                  <c:v>8854.6552735000005</c:v>
                </c:pt>
                <c:pt idx="35">
                  <c:v>8388.2905274999994</c:v>
                </c:pt>
                <c:pt idx="36">
                  <c:v>8421.7099610000005</c:v>
                </c:pt>
                <c:pt idx="37">
                  <c:v>8414.1518555000002</c:v>
                </c:pt>
                <c:pt idx="38">
                  <c:v>8390.3237305000002</c:v>
                </c:pt>
                <c:pt idx="39">
                  <c:v>8391.014160499999</c:v>
                </c:pt>
                <c:pt idx="40">
                  <c:v>8407.5185545000004</c:v>
                </c:pt>
                <c:pt idx="41">
                  <c:v>8407.177734500001</c:v>
                </c:pt>
                <c:pt idx="42">
                  <c:v>8395.794922000001</c:v>
                </c:pt>
                <c:pt idx="43">
                  <c:v>8397.482422000001</c:v>
                </c:pt>
                <c:pt idx="44">
                  <c:v>8017.3942870000001</c:v>
                </c:pt>
                <c:pt idx="45">
                  <c:v>8011.9968260000005</c:v>
                </c:pt>
                <c:pt idx="46">
                  <c:v>8034.9541014999995</c:v>
                </c:pt>
                <c:pt idx="47">
                  <c:v>8032.7773434999999</c:v>
                </c:pt>
                <c:pt idx="48">
                  <c:v>8033.2548829999996</c:v>
                </c:pt>
                <c:pt idx="49">
                  <c:v>8031.3430179999996</c:v>
                </c:pt>
                <c:pt idx="50">
                  <c:v>6622.2829590000001</c:v>
                </c:pt>
                <c:pt idx="51">
                  <c:v>6630.705078</c:v>
                </c:pt>
                <c:pt idx="52">
                  <c:v>6627.5534669999997</c:v>
                </c:pt>
                <c:pt idx="53">
                  <c:v>6620.0771485000005</c:v>
                </c:pt>
                <c:pt idx="54">
                  <c:v>6621.7641600000006</c:v>
                </c:pt>
                <c:pt idx="55">
                  <c:v>6627.5153810000002</c:v>
                </c:pt>
                <c:pt idx="56">
                  <c:v>6628.0480960000004</c:v>
                </c:pt>
                <c:pt idx="57">
                  <c:v>6615.2456055000002</c:v>
                </c:pt>
                <c:pt idx="58">
                  <c:v>6559.5466310000002</c:v>
                </c:pt>
                <c:pt idx="59">
                  <c:v>6569.6484375</c:v>
                </c:pt>
                <c:pt idx="60">
                  <c:v>6557.8845215000001</c:v>
                </c:pt>
                <c:pt idx="61">
                  <c:v>6562.1130370000001</c:v>
                </c:pt>
                <c:pt idx="62">
                  <c:v>6576.1430664999998</c:v>
                </c:pt>
              </c:numCache>
            </c:numRef>
          </c:xVal>
          <c:yVal>
            <c:numRef>
              <c:f>' 10 models'!$H$2:$H$64</c:f>
              <c:numCache>
                <c:formatCode>General</c:formatCode>
                <c:ptCount val="63"/>
                <c:pt idx="0">
                  <c:v>193.291185222655</c:v>
                </c:pt>
                <c:pt idx="1">
                  <c:v>193.291185222655</c:v>
                </c:pt>
                <c:pt idx="2">
                  <c:v>193.291185222655</c:v>
                </c:pt>
                <c:pt idx="3">
                  <c:v>193.291185222655</c:v>
                </c:pt>
                <c:pt idx="4">
                  <c:v>193.291185222655</c:v>
                </c:pt>
                <c:pt idx="5">
                  <c:v>193.291185222655</c:v>
                </c:pt>
                <c:pt idx="6">
                  <c:v>193.291185222655</c:v>
                </c:pt>
                <c:pt idx="7">
                  <c:v>193.291185222655</c:v>
                </c:pt>
                <c:pt idx="8">
                  <c:v>193.291185222655</c:v>
                </c:pt>
                <c:pt idx="9">
                  <c:v>193.291185222655</c:v>
                </c:pt>
                <c:pt idx="10">
                  <c:v>193.291185222655</c:v>
                </c:pt>
                <c:pt idx="11">
                  <c:v>193.291185222655</c:v>
                </c:pt>
                <c:pt idx="12">
                  <c:v>193.291185222655</c:v>
                </c:pt>
                <c:pt idx="13">
                  <c:v>193.291185222655</c:v>
                </c:pt>
                <c:pt idx="14">
                  <c:v>193.291185222655</c:v>
                </c:pt>
                <c:pt idx="15">
                  <c:v>193.291185222655</c:v>
                </c:pt>
                <c:pt idx="16">
                  <c:v>193.291185222655</c:v>
                </c:pt>
                <c:pt idx="17">
                  <c:v>193.291185222655</c:v>
                </c:pt>
                <c:pt idx="18">
                  <c:v>193.291185222655</c:v>
                </c:pt>
                <c:pt idx="19">
                  <c:v>193.291185222655</c:v>
                </c:pt>
                <c:pt idx="20">
                  <c:v>193.291185222655</c:v>
                </c:pt>
                <c:pt idx="21">
                  <c:v>193.291185222655</c:v>
                </c:pt>
                <c:pt idx="22">
                  <c:v>193.291185222655</c:v>
                </c:pt>
                <c:pt idx="23">
                  <c:v>193.291185222655</c:v>
                </c:pt>
                <c:pt idx="24">
                  <c:v>193.291185222655</c:v>
                </c:pt>
                <c:pt idx="25">
                  <c:v>193.291185222655</c:v>
                </c:pt>
                <c:pt idx="26">
                  <c:v>193.291185222655</c:v>
                </c:pt>
                <c:pt idx="27">
                  <c:v>193.291185222655</c:v>
                </c:pt>
                <c:pt idx="28">
                  <c:v>193.291185222655</c:v>
                </c:pt>
                <c:pt idx="29">
                  <c:v>193.291185222655</c:v>
                </c:pt>
                <c:pt idx="30">
                  <c:v>193.291185222655</c:v>
                </c:pt>
                <c:pt idx="31">
                  <c:v>193.291185222655</c:v>
                </c:pt>
                <c:pt idx="32">
                  <c:v>193.291185222655</c:v>
                </c:pt>
                <c:pt idx="33">
                  <c:v>193.291185222655</c:v>
                </c:pt>
                <c:pt idx="34">
                  <c:v>193.291185222655</c:v>
                </c:pt>
                <c:pt idx="35">
                  <c:v>193.291185222655</c:v>
                </c:pt>
                <c:pt idx="36">
                  <c:v>193.291185222655</c:v>
                </c:pt>
                <c:pt idx="37">
                  <c:v>193.291185222655</c:v>
                </c:pt>
                <c:pt idx="38">
                  <c:v>193.291185222655</c:v>
                </c:pt>
                <c:pt idx="39">
                  <c:v>193.291185222655</c:v>
                </c:pt>
                <c:pt idx="40">
                  <c:v>193.291185222655</c:v>
                </c:pt>
                <c:pt idx="41">
                  <c:v>193.291185222655</c:v>
                </c:pt>
                <c:pt idx="42">
                  <c:v>193.291185222655</c:v>
                </c:pt>
                <c:pt idx="43">
                  <c:v>193.291185222655</c:v>
                </c:pt>
                <c:pt idx="44">
                  <c:v>193.291185222655</c:v>
                </c:pt>
                <c:pt idx="45">
                  <c:v>193.291185222655</c:v>
                </c:pt>
                <c:pt idx="46">
                  <c:v>193.291185222655</c:v>
                </c:pt>
                <c:pt idx="47">
                  <c:v>193.291185222655</c:v>
                </c:pt>
                <c:pt idx="48">
                  <c:v>193.291185222655</c:v>
                </c:pt>
                <c:pt idx="49">
                  <c:v>193.291185222655</c:v>
                </c:pt>
                <c:pt idx="50">
                  <c:v>193.291185222655</c:v>
                </c:pt>
                <c:pt idx="51">
                  <c:v>193.291185222655</c:v>
                </c:pt>
                <c:pt idx="52">
                  <c:v>193.291185222655</c:v>
                </c:pt>
                <c:pt idx="53">
                  <c:v>193.291185222655</c:v>
                </c:pt>
                <c:pt idx="54">
                  <c:v>193.291185222655</c:v>
                </c:pt>
                <c:pt idx="55">
                  <c:v>193.291185222655</c:v>
                </c:pt>
                <c:pt idx="56">
                  <c:v>193.291185222655</c:v>
                </c:pt>
                <c:pt idx="57">
                  <c:v>193.291185222655</c:v>
                </c:pt>
                <c:pt idx="58">
                  <c:v>193.291185222655</c:v>
                </c:pt>
                <c:pt idx="59">
                  <c:v>193.291185222655</c:v>
                </c:pt>
                <c:pt idx="60">
                  <c:v>193.291185222655</c:v>
                </c:pt>
                <c:pt idx="61">
                  <c:v>193.291185222655</c:v>
                </c:pt>
                <c:pt idx="62">
                  <c:v>193.291185222655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models'!$F$2:$F$64</c:f>
              <c:numCache>
                <c:formatCode>General</c:formatCode>
                <c:ptCount val="63"/>
                <c:pt idx="0">
                  <c:v>10466.0629885</c:v>
                </c:pt>
                <c:pt idx="1">
                  <c:v>10478.923340000001</c:v>
                </c:pt>
                <c:pt idx="2">
                  <c:v>10502.154297000001</c:v>
                </c:pt>
                <c:pt idx="3">
                  <c:v>10515.139159999999</c:v>
                </c:pt>
                <c:pt idx="4">
                  <c:v>10472.083984500001</c:v>
                </c:pt>
                <c:pt idx="5">
                  <c:v>10490.097168</c:v>
                </c:pt>
                <c:pt idx="6">
                  <c:v>10513.478515499999</c:v>
                </c:pt>
                <c:pt idx="7">
                  <c:v>8865.5795900000012</c:v>
                </c:pt>
                <c:pt idx="8">
                  <c:v>8870.1416019999997</c:v>
                </c:pt>
                <c:pt idx="9">
                  <c:v>8870.365234500001</c:v>
                </c:pt>
                <c:pt idx="10">
                  <c:v>8879.5961915000007</c:v>
                </c:pt>
                <c:pt idx="11">
                  <c:v>8868.9726564999983</c:v>
                </c:pt>
                <c:pt idx="12">
                  <c:v>16503.995116999999</c:v>
                </c:pt>
                <c:pt idx="13">
                  <c:v>16504.288086</c:v>
                </c:pt>
                <c:pt idx="14">
                  <c:v>16472.606445000001</c:v>
                </c:pt>
                <c:pt idx="15">
                  <c:v>16495.136718499998</c:v>
                </c:pt>
                <c:pt idx="16">
                  <c:v>16450.3203125</c:v>
                </c:pt>
                <c:pt idx="17">
                  <c:v>16451.582031500002</c:v>
                </c:pt>
                <c:pt idx="18">
                  <c:v>16472.227539</c:v>
                </c:pt>
                <c:pt idx="19">
                  <c:v>14570.336914</c:v>
                </c:pt>
                <c:pt idx="20">
                  <c:v>14584.6450195</c:v>
                </c:pt>
                <c:pt idx="21">
                  <c:v>14568.7182615</c:v>
                </c:pt>
                <c:pt idx="22">
                  <c:v>14575.925293</c:v>
                </c:pt>
                <c:pt idx="23">
                  <c:v>14578.1567385</c:v>
                </c:pt>
                <c:pt idx="24">
                  <c:v>14578.5615235</c:v>
                </c:pt>
                <c:pt idx="25">
                  <c:v>14573.34375</c:v>
                </c:pt>
                <c:pt idx="26">
                  <c:v>8865.859375</c:v>
                </c:pt>
                <c:pt idx="27">
                  <c:v>8854.7138669999986</c:v>
                </c:pt>
                <c:pt idx="28">
                  <c:v>8865.529297000001</c:v>
                </c:pt>
                <c:pt idx="29">
                  <c:v>8877.6533200000013</c:v>
                </c:pt>
                <c:pt idx="30">
                  <c:v>8841.0869139999995</c:v>
                </c:pt>
                <c:pt idx="31">
                  <c:v>8846.2900389999995</c:v>
                </c:pt>
                <c:pt idx="32">
                  <c:v>8874.7309569999998</c:v>
                </c:pt>
                <c:pt idx="33">
                  <c:v>8869.4755860000005</c:v>
                </c:pt>
                <c:pt idx="34">
                  <c:v>8854.6552735000005</c:v>
                </c:pt>
                <c:pt idx="35">
                  <c:v>8388.2905274999994</c:v>
                </c:pt>
                <c:pt idx="36">
                  <c:v>8421.7099610000005</c:v>
                </c:pt>
                <c:pt idx="37">
                  <c:v>8414.1518555000002</c:v>
                </c:pt>
                <c:pt idx="38">
                  <c:v>8390.3237305000002</c:v>
                </c:pt>
                <c:pt idx="39">
                  <c:v>8391.014160499999</c:v>
                </c:pt>
                <c:pt idx="40">
                  <c:v>8407.5185545000004</c:v>
                </c:pt>
                <c:pt idx="41">
                  <c:v>8407.177734500001</c:v>
                </c:pt>
                <c:pt idx="42">
                  <c:v>8395.794922000001</c:v>
                </c:pt>
                <c:pt idx="43">
                  <c:v>8397.482422000001</c:v>
                </c:pt>
                <c:pt idx="44">
                  <c:v>8017.3942870000001</c:v>
                </c:pt>
                <c:pt idx="45">
                  <c:v>8011.9968260000005</c:v>
                </c:pt>
                <c:pt idx="46">
                  <c:v>8034.9541014999995</c:v>
                </c:pt>
                <c:pt idx="47">
                  <c:v>8032.7773434999999</c:v>
                </c:pt>
                <c:pt idx="48">
                  <c:v>8033.2548829999996</c:v>
                </c:pt>
                <c:pt idx="49">
                  <c:v>8031.3430179999996</c:v>
                </c:pt>
                <c:pt idx="50">
                  <c:v>6622.2829590000001</c:v>
                </c:pt>
                <c:pt idx="51">
                  <c:v>6630.705078</c:v>
                </c:pt>
                <c:pt idx="52">
                  <c:v>6627.5534669999997</c:v>
                </c:pt>
                <c:pt idx="53">
                  <c:v>6620.0771485000005</c:v>
                </c:pt>
                <c:pt idx="54">
                  <c:v>6621.7641600000006</c:v>
                </c:pt>
                <c:pt idx="55">
                  <c:v>6627.5153810000002</c:v>
                </c:pt>
                <c:pt idx="56">
                  <c:v>6628.0480960000004</c:v>
                </c:pt>
                <c:pt idx="57">
                  <c:v>6615.2456055000002</c:v>
                </c:pt>
                <c:pt idx="58">
                  <c:v>6559.5466310000002</c:v>
                </c:pt>
                <c:pt idx="59">
                  <c:v>6569.6484375</c:v>
                </c:pt>
                <c:pt idx="60">
                  <c:v>6557.8845215000001</c:v>
                </c:pt>
                <c:pt idx="61">
                  <c:v>6562.1130370000001</c:v>
                </c:pt>
                <c:pt idx="62">
                  <c:v>6576.1430664999998</c:v>
                </c:pt>
              </c:numCache>
            </c:numRef>
          </c:xVal>
          <c:yVal>
            <c:numRef>
              <c:f>' 10 models'!$I$2:$I$64</c:f>
              <c:numCache>
                <c:formatCode>General</c:formatCode>
                <c:ptCount val="63"/>
                <c:pt idx="0">
                  <c:v>131.01550093650792</c:v>
                </c:pt>
                <c:pt idx="1">
                  <c:v>131.01550093650792</c:v>
                </c:pt>
                <c:pt idx="2">
                  <c:v>131.01550093650792</c:v>
                </c:pt>
                <c:pt idx="3">
                  <c:v>131.01550093650792</c:v>
                </c:pt>
                <c:pt idx="4">
                  <c:v>131.01550093650792</c:v>
                </c:pt>
                <c:pt idx="5">
                  <c:v>131.01550093650792</c:v>
                </c:pt>
                <c:pt idx="6">
                  <c:v>131.01550093650792</c:v>
                </c:pt>
                <c:pt idx="7">
                  <c:v>131.01550093650792</c:v>
                </c:pt>
                <c:pt idx="8">
                  <c:v>131.01550093650792</c:v>
                </c:pt>
                <c:pt idx="9">
                  <c:v>131.01550093650792</c:v>
                </c:pt>
                <c:pt idx="10">
                  <c:v>131.01550093650792</c:v>
                </c:pt>
                <c:pt idx="11">
                  <c:v>131.01550093650792</c:v>
                </c:pt>
                <c:pt idx="12">
                  <c:v>131.01550093650792</c:v>
                </c:pt>
                <c:pt idx="13">
                  <c:v>131.01550093650792</c:v>
                </c:pt>
                <c:pt idx="14">
                  <c:v>131.01550093650792</c:v>
                </c:pt>
                <c:pt idx="15">
                  <c:v>131.01550093650792</c:v>
                </c:pt>
                <c:pt idx="16">
                  <c:v>131.01550093650792</c:v>
                </c:pt>
                <c:pt idx="17">
                  <c:v>131.01550093650792</c:v>
                </c:pt>
                <c:pt idx="18">
                  <c:v>131.01550093650792</c:v>
                </c:pt>
                <c:pt idx="19">
                  <c:v>131.01550093650792</c:v>
                </c:pt>
                <c:pt idx="20">
                  <c:v>131.01550093650792</c:v>
                </c:pt>
                <c:pt idx="21">
                  <c:v>131.01550093650792</c:v>
                </c:pt>
                <c:pt idx="22">
                  <c:v>131.01550093650792</c:v>
                </c:pt>
                <c:pt idx="23">
                  <c:v>131.01550093650792</c:v>
                </c:pt>
                <c:pt idx="24">
                  <c:v>131.01550093650792</c:v>
                </c:pt>
                <c:pt idx="25">
                  <c:v>131.01550093650792</c:v>
                </c:pt>
                <c:pt idx="26">
                  <c:v>131.01550093650792</c:v>
                </c:pt>
                <c:pt idx="27">
                  <c:v>131.01550093650792</c:v>
                </c:pt>
                <c:pt idx="28">
                  <c:v>131.01550093650792</c:v>
                </c:pt>
                <c:pt idx="29">
                  <c:v>131.01550093650792</c:v>
                </c:pt>
                <c:pt idx="30">
                  <c:v>131.01550093650792</c:v>
                </c:pt>
                <c:pt idx="31">
                  <c:v>131.01550093650792</c:v>
                </c:pt>
                <c:pt idx="32">
                  <c:v>131.01550093650792</c:v>
                </c:pt>
                <c:pt idx="33">
                  <c:v>131.01550093650792</c:v>
                </c:pt>
                <c:pt idx="34">
                  <c:v>131.01550093650792</c:v>
                </c:pt>
                <c:pt idx="35">
                  <c:v>131.01550093650792</c:v>
                </c:pt>
                <c:pt idx="36">
                  <c:v>131.01550093650792</c:v>
                </c:pt>
                <c:pt idx="37">
                  <c:v>131.01550093650792</c:v>
                </c:pt>
                <c:pt idx="38">
                  <c:v>131.01550093650792</c:v>
                </c:pt>
                <c:pt idx="39">
                  <c:v>131.01550093650792</c:v>
                </c:pt>
                <c:pt idx="40">
                  <c:v>131.01550093650792</c:v>
                </c:pt>
                <c:pt idx="41">
                  <c:v>131.01550093650792</c:v>
                </c:pt>
                <c:pt idx="42">
                  <c:v>131.01550093650792</c:v>
                </c:pt>
                <c:pt idx="43">
                  <c:v>131.01550093650792</c:v>
                </c:pt>
                <c:pt idx="44">
                  <c:v>131.01550093650792</c:v>
                </c:pt>
                <c:pt idx="45">
                  <c:v>131.01550093650792</c:v>
                </c:pt>
                <c:pt idx="46">
                  <c:v>131.01550093650792</c:v>
                </c:pt>
                <c:pt idx="47">
                  <c:v>131.01550093650792</c:v>
                </c:pt>
                <c:pt idx="48">
                  <c:v>131.01550093650792</c:v>
                </c:pt>
                <c:pt idx="49">
                  <c:v>131.01550093650792</c:v>
                </c:pt>
                <c:pt idx="50">
                  <c:v>131.01550093650792</c:v>
                </c:pt>
                <c:pt idx="51">
                  <c:v>131.01550093650792</c:v>
                </c:pt>
                <c:pt idx="52">
                  <c:v>131.01550093650792</c:v>
                </c:pt>
                <c:pt idx="53">
                  <c:v>131.01550093650792</c:v>
                </c:pt>
                <c:pt idx="54">
                  <c:v>131.01550093650792</c:v>
                </c:pt>
                <c:pt idx="55">
                  <c:v>131.01550093650792</c:v>
                </c:pt>
                <c:pt idx="56">
                  <c:v>131.01550093650792</c:v>
                </c:pt>
                <c:pt idx="57">
                  <c:v>131.01550093650792</c:v>
                </c:pt>
                <c:pt idx="58">
                  <c:v>131.01550093650792</c:v>
                </c:pt>
                <c:pt idx="59">
                  <c:v>131.01550093650792</c:v>
                </c:pt>
                <c:pt idx="60">
                  <c:v>131.01550093650792</c:v>
                </c:pt>
                <c:pt idx="61">
                  <c:v>131.01550093650792</c:v>
                </c:pt>
                <c:pt idx="62">
                  <c:v>131.01550093650792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337936"/>
        <c:axId val="509730424"/>
      </c:scatterChart>
      <c:valAx>
        <c:axId val="512337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9730424"/>
        <c:crosses val="autoZero"/>
        <c:crossBetween val="midCat"/>
      </c:valAx>
      <c:valAx>
        <c:axId val="509730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2337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contours'!$D$2:$D$73</c:f>
              <c:numCache>
                <c:formatCode>General</c:formatCode>
                <c:ptCount val="72"/>
                <c:pt idx="0">
                  <c:v>364.50088499999998</c:v>
                </c:pt>
                <c:pt idx="1">
                  <c:v>364.03295900000001</c:v>
                </c:pt>
                <c:pt idx="2">
                  <c:v>365.46582000000001</c:v>
                </c:pt>
                <c:pt idx="3">
                  <c:v>365.88943499999999</c:v>
                </c:pt>
                <c:pt idx="4">
                  <c:v>365.594086</c:v>
                </c:pt>
                <c:pt idx="5">
                  <c:v>364.41861</c:v>
                </c:pt>
                <c:pt idx="6">
                  <c:v>365.29574600000001</c:v>
                </c:pt>
                <c:pt idx="7">
                  <c:v>366.02264400000001</c:v>
                </c:pt>
                <c:pt idx="8">
                  <c:v>335.08108499999997</c:v>
                </c:pt>
                <c:pt idx="9">
                  <c:v>336.482574</c:v>
                </c:pt>
                <c:pt idx="10">
                  <c:v>335.776611</c:v>
                </c:pt>
                <c:pt idx="11">
                  <c:v>335.613495</c:v>
                </c:pt>
                <c:pt idx="12">
                  <c:v>335.24676499999998</c:v>
                </c:pt>
                <c:pt idx="13">
                  <c:v>335.11880500000001</c:v>
                </c:pt>
                <c:pt idx="14">
                  <c:v>335.48727400000001</c:v>
                </c:pt>
                <c:pt idx="15">
                  <c:v>335.13894699999997</c:v>
                </c:pt>
                <c:pt idx="16">
                  <c:v>460.28054800000001</c:v>
                </c:pt>
                <c:pt idx="17">
                  <c:v>461.21493500000003</c:v>
                </c:pt>
                <c:pt idx="18">
                  <c:v>460.37802099999999</c:v>
                </c:pt>
                <c:pt idx="19">
                  <c:v>459.35073899999998</c:v>
                </c:pt>
                <c:pt idx="20">
                  <c:v>459.86209100000002</c:v>
                </c:pt>
                <c:pt idx="21">
                  <c:v>459.21679699999999</c:v>
                </c:pt>
                <c:pt idx="22">
                  <c:v>459.08752399999997</c:v>
                </c:pt>
                <c:pt idx="23">
                  <c:v>459.76416</c:v>
                </c:pt>
                <c:pt idx="24">
                  <c:v>430.33492999999999</c:v>
                </c:pt>
                <c:pt idx="25">
                  <c:v>430.73950200000002</c:v>
                </c:pt>
                <c:pt idx="26">
                  <c:v>429.99255399999998</c:v>
                </c:pt>
                <c:pt idx="27">
                  <c:v>430.25765999999999</c:v>
                </c:pt>
                <c:pt idx="28">
                  <c:v>430.52362099999999</c:v>
                </c:pt>
                <c:pt idx="29">
                  <c:v>430.47170999999997</c:v>
                </c:pt>
                <c:pt idx="30">
                  <c:v>430.53332499999999</c:v>
                </c:pt>
                <c:pt idx="31">
                  <c:v>337.07238799999999</c:v>
                </c:pt>
                <c:pt idx="32">
                  <c:v>336.85864299999997</c:v>
                </c:pt>
                <c:pt idx="33">
                  <c:v>337.30014</c:v>
                </c:pt>
                <c:pt idx="34">
                  <c:v>337.34231599999998</c:v>
                </c:pt>
                <c:pt idx="35">
                  <c:v>336.264771</c:v>
                </c:pt>
                <c:pt idx="36">
                  <c:v>336.54840100000001</c:v>
                </c:pt>
                <c:pt idx="37">
                  <c:v>337.47637900000001</c:v>
                </c:pt>
                <c:pt idx="38">
                  <c:v>337.63314800000001</c:v>
                </c:pt>
                <c:pt idx="39">
                  <c:v>337.06829800000003</c:v>
                </c:pt>
                <c:pt idx="40">
                  <c:v>330.129456</c:v>
                </c:pt>
                <c:pt idx="41">
                  <c:v>330.75125100000002</c:v>
                </c:pt>
                <c:pt idx="42">
                  <c:v>330.664917</c:v>
                </c:pt>
                <c:pt idx="43">
                  <c:v>330.26977499999998</c:v>
                </c:pt>
                <c:pt idx="44">
                  <c:v>330.13699300000002</c:v>
                </c:pt>
                <c:pt idx="45">
                  <c:v>330.27795400000002</c:v>
                </c:pt>
                <c:pt idx="46">
                  <c:v>331.14300500000002</c:v>
                </c:pt>
                <c:pt idx="47">
                  <c:v>330.42379799999998</c:v>
                </c:pt>
                <c:pt idx="48">
                  <c:v>330.57980300000003</c:v>
                </c:pt>
                <c:pt idx="49">
                  <c:v>324.62716699999999</c:v>
                </c:pt>
                <c:pt idx="50">
                  <c:v>324.51681500000001</c:v>
                </c:pt>
                <c:pt idx="51">
                  <c:v>325.26495399999999</c:v>
                </c:pt>
                <c:pt idx="52">
                  <c:v>324.88354500000003</c:v>
                </c:pt>
                <c:pt idx="53">
                  <c:v>325.00637799999998</c:v>
                </c:pt>
                <c:pt idx="54">
                  <c:v>325.04354899999998</c:v>
                </c:pt>
                <c:pt idx="55">
                  <c:v>325.65286300000002</c:v>
                </c:pt>
                <c:pt idx="56">
                  <c:v>325.43060300000002</c:v>
                </c:pt>
                <c:pt idx="57">
                  <c:v>293.94430499999999</c:v>
                </c:pt>
                <c:pt idx="58">
                  <c:v>294.51385499999998</c:v>
                </c:pt>
                <c:pt idx="59">
                  <c:v>294.50726300000002</c:v>
                </c:pt>
                <c:pt idx="60">
                  <c:v>293.65103099999999</c:v>
                </c:pt>
                <c:pt idx="61">
                  <c:v>293.95068400000002</c:v>
                </c:pt>
                <c:pt idx="62">
                  <c:v>294.348297</c:v>
                </c:pt>
                <c:pt idx="63">
                  <c:v>294.48834199999999</c:v>
                </c:pt>
                <c:pt idx="64">
                  <c:v>294.16171300000002</c:v>
                </c:pt>
                <c:pt idx="65">
                  <c:v>294.21871900000002</c:v>
                </c:pt>
                <c:pt idx="66">
                  <c:v>292.54748499999999</c:v>
                </c:pt>
                <c:pt idx="67">
                  <c:v>292.961884</c:v>
                </c:pt>
                <c:pt idx="68">
                  <c:v>292.26174900000001</c:v>
                </c:pt>
                <c:pt idx="69">
                  <c:v>292.56143200000002</c:v>
                </c:pt>
                <c:pt idx="70">
                  <c:v>292.57363900000001</c:v>
                </c:pt>
                <c:pt idx="71">
                  <c:v>293.43917800000003</c:v>
                </c:pt>
              </c:numCache>
            </c:numRef>
          </c:xVal>
          <c:yVal>
            <c:numRef>
              <c:f>' 10 contours'!$C$2:$C$73</c:f>
              <c:numCache>
                <c:formatCode>General</c:formatCode>
                <c:ptCount val="72"/>
                <c:pt idx="0">
                  <c:v>364.43185399999999</c:v>
                </c:pt>
                <c:pt idx="1">
                  <c:v>363.37515300000001</c:v>
                </c:pt>
                <c:pt idx="2">
                  <c:v>366.00903299999999</c:v>
                </c:pt>
                <c:pt idx="3">
                  <c:v>366.35974099999999</c:v>
                </c:pt>
                <c:pt idx="4">
                  <c:v>365.276093</c:v>
                </c:pt>
                <c:pt idx="5">
                  <c:v>366.76238999999998</c:v>
                </c:pt>
                <c:pt idx="6">
                  <c:v>365.578979</c:v>
                </c:pt>
                <c:pt idx="7">
                  <c:v>366.20138500000002</c:v>
                </c:pt>
                <c:pt idx="8">
                  <c:v>336.17926</c:v>
                </c:pt>
                <c:pt idx="9">
                  <c:v>335.96346999999997</c:v>
                </c:pt>
                <c:pt idx="10">
                  <c:v>334.84082000000001</c:v>
                </c:pt>
                <c:pt idx="11">
                  <c:v>334.31839000000002</c:v>
                </c:pt>
                <c:pt idx="12">
                  <c:v>334.34298699999999</c:v>
                </c:pt>
                <c:pt idx="13">
                  <c:v>335.360657</c:v>
                </c:pt>
                <c:pt idx="14">
                  <c:v>336.00314300000002</c:v>
                </c:pt>
                <c:pt idx="15">
                  <c:v>335.90722699999998</c:v>
                </c:pt>
                <c:pt idx="16">
                  <c:v>459.38372800000002</c:v>
                </c:pt>
                <c:pt idx="17">
                  <c:v>458.06405599999999</c:v>
                </c:pt>
                <c:pt idx="18">
                  <c:v>458.05386399999998</c:v>
                </c:pt>
                <c:pt idx="19">
                  <c:v>459.53329500000001</c:v>
                </c:pt>
                <c:pt idx="20">
                  <c:v>459.68093900000002</c:v>
                </c:pt>
                <c:pt idx="21">
                  <c:v>458.29641700000002</c:v>
                </c:pt>
                <c:pt idx="22">
                  <c:v>457.924713</c:v>
                </c:pt>
                <c:pt idx="23">
                  <c:v>460.25851399999999</c:v>
                </c:pt>
                <c:pt idx="24">
                  <c:v>428.75518799999998</c:v>
                </c:pt>
                <c:pt idx="25">
                  <c:v>428.78671300000002</c:v>
                </c:pt>
                <c:pt idx="26">
                  <c:v>429.05624399999999</c:v>
                </c:pt>
                <c:pt idx="27">
                  <c:v>428.99423200000001</c:v>
                </c:pt>
                <c:pt idx="28">
                  <c:v>428.81536899999998</c:v>
                </c:pt>
                <c:pt idx="29">
                  <c:v>428.87148999999999</c:v>
                </c:pt>
                <c:pt idx="30">
                  <c:v>428.70230099999998</c:v>
                </c:pt>
                <c:pt idx="31">
                  <c:v>335.09433000000001</c:v>
                </c:pt>
                <c:pt idx="32">
                  <c:v>334.93426499999998</c:v>
                </c:pt>
                <c:pt idx="33">
                  <c:v>334.81997699999999</c:v>
                </c:pt>
                <c:pt idx="34">
                  <c:v>335.766052</c:v>
                </c:pt>
                <c:pt idx="35">
                  <c:v>334.99874899999998</c:v>
                </c:pt>
                <c:pt idx="36">
                  <c:v>334.87463400000001</c:v>
                </c:pt>
                <c:pt idx="37">
                  <c:v>335.035889</c:v>
                </c:pt>
                <c:pt idx="38">
                  <c:v>334.77502399999997</c:v>
                </c:pt>
                <c:pt idx="39">
                  <c:v>334.76367199999999</c:v>
                </c:pt>
                <c:pt idx="40">
                  <c:v>328.11599699999999</c:v>
                </c:pt>
                <c:pt idx="41">
                  <c:v>328.41842700000001</c:v>
                </c:pt>
                <c:pt idx="42">
                  <c:v>328.42095899999998</c:v>
                </c:pt>
                <c:pt idx="43">
                  <c:v>327.91412400000002</c:v>
                </c:pt>
                <c:pt idx="44">
                  <c:v>328.11312900000001</c:v>
                </c:pt>
                <c:pt idx="45">
                  <c:v>328.53707900000001</c:v>
                </c:pt>
                <c:pt idx="46">
                  <c:v>327.63931300000002</c:v>
                </c:pt>
                <c:pt idx="47">
                  <c:v>328.00952100000001</c:v>
                </c:pt>
                <c:pt idx="48">
                  <c:v>327.89883400000002</c:v>
                </c:pt>
                <c:pt idx="49">
                  <c:v>321.777039</c:v>
                </c:pt>
                <c:pt idx="50">
                  <c:v>321.87179600000002</c:v>
                </c:pt>
                <c:pt idx="51">
                  <c:v>322.20400999999998</c:v>
                </c:pt>
                <c:pt idx="52">
                  <c:v>322.44293199999998</c:v>
                </c:pt>
                <c:pt idx="53">
                  <c:v>322.170929</c:v>
                </c:pt>
                <c:pt idx="54">
                  <c:v>321.96673600000003</c:v>
                </c:pt>
                <c:pt idx="55">
                  <c:v>322.06698599999999</c:v>
                </c:pt>
                <c:pt idx="56">
                  <c:v>322.13763399999999</c:v>
                </c:pt>
                <c:pt idx="57">
                  <c:v>291.65566999999999</c:v>
                </c:pt>
                <c:pt idx="58">
                  <c:v>291.48770100000002</c:v>
                </c:pt>
                <c:pt idx="59">
                  <c:v>291.29788200000002</c:v>
                </c:pt>
                <c:pt idx="60">
                  <c:v>291.79995700000001</c:v>
                </c:pt>
                <c:pt idx="61">
                  <c:v>291.73004200000003</c:v>
                </c:pt>
                <c:pt idx="62">
                  <c:v>291.13806199999999</c:v>
                </c:pt>
                <c:pt idx="63">
                  <c:v>291.328979</c:v>
                </c:pt>
                <c:pt idx="64">
                  <c:v>290.84878500000002</c:v>
                </c:pt>
                <c:pt idx="65">
                  <c:v>290.95196499999997</c:v>
                </c:pt>
                <c:pt idx="66">
                  <c:v>290.25207499999999</c:v>
                </c:pt>
                <c:pt idx="67">
                  <c:v>290.10998499999999</c:v>
                </c:pt>
                <c:pt idx="68">
                  <c:v>290.38913000000002</c:v>
                </c:pt>
                <c:pt idx="69">
                  <c:v>290.32626299999998</c:v>
                </c:pt>
                <c:pt idx="70">
                  <c:v>289.86639400000001</c:v>
                </c:pt>
                <c:pt idx="71">
                  <c:v>289.81176799999997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31208"/>
        <c:axId val="509731600"/>
      </c:scatterChart>
      <c:valAx>
        <c:axId val="509731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9731600"/>
        <c:crosses val="autoZero"/>
        <c:crossBetween val="midCat"/>
      </c:valAx>
      <c:valAx>
        <c:axId val="5097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9731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364.46636949999998</c:v>
                </c:pt>
                <c:pt idx="1">
                  <c:v>363.70405600000004</c:v>
                </c:pt>
                <c:pt idx="2">
                  <c:v>365.73742649999997</c:v>
                </c:pt>
                <c:pt idx="3">
                  <c:v>366.12458800000002</c:v>
                </c:pt>
                <c:pt idx="4">
                  <c:v>365.4350895</c:v>
                </c:pt>
                <c:pt idx="5">
                  <c:v>365.59050000000002</c:v>
                </c:pt>
                <c:pt idx="6">
                  <c:v>365.43736250000001</c:v>
                </c:pt>
                <c:pt idx="7">
                  <c:v>366.11201449999999</c:v>
                </c:pt>
                <c:pt idx="8">
                  <c:v>335.63017249999996</c:v>
                </c:pt>
                <c:pt idx="9">
                  <c:v>336.22302200000001</c:v>
                </c:pt>
                <c:pt idx="10">
                  <c:v>335.30871550000001</c:v>
                </c:pt>
                <c:pt idx="11">
                  <c:v>334.96594249999998</c:v>
                </c:pt>
                <c:pt idx="12">
                  <c:v>334.79487599999999</c:v>
                </c:pt>
                <c:pt idx="13">
                  <c:v>335.23973100000001</c:v>
                </c:pt>
                <c:pt idx="14">
                  <c:v>335.74520849999999</c:v>
                </c:pt>
                <c:pt idx="15">
                  <c:v>335.52308699999998</c:v>
                </c:pt>
                <c:pt idx="16">
                  <c:v>459.83213799999999</c:v>
                </c:pt>
                <c:pt idx="17">
                  <c:v>459.63949550000001</c:v>
                </c:pt>
                <c:pt idx="18">
                  <c:v>459.21594249999998</c:v>
                </c:pt>
                <c:pt idx="19">
                  <c:v>459.44201699999996</c:v>
                </c:pt>
                <c:pt idx="20">
                  <c:v>459.77151500000002</c:v>
                </c:pt>
                <c:pt idx="21">
                  <c:v>458.75660700000003</c:v>
                </c:pt>
                <c:pt idx="22">
                  <c:v>458.50611849999996</c:v>
                </c:pt>
                <c:pt idx="23">
                  <c:v>460.01133700000003</c:v>
                </c:pt>
                <c:pt idx="24">
                  <c:v>429.54505899999998</c:v>
                </c:pt>
                <c:pt idx="25">
                  <c:v>429.76310750000005</c:v>
                </c:pt>
                <c:pt idx="26">
                  <c:v>429.52439900000002</c:v>
                </c:pt>
                <c:pt idx="27">
                  <c:v>429.625946</c:v>
                </c:pt>
                <c:pt idx="28">
                  <c:v>429.66949499999998</c:v>
                </c:pt>
                <c:pt idx="29">
                  <c:v>429.67160000000001</c:v>
                </c:pt>
                <c:pt idx="30">
                  <c:v>429.61781299999996</c:v>
                </c:pt>
                <c:pt idx="31">
                  <c:v>336.08335899999997</c:v>
                </c:pt>
                <c:pt idx="32">
                  <c:v>335.89645399999995</c:v>
                </c:pt>
                <c:pt idx="33">
                  <c:v>336.06005849999997</c:v>
                </c:pt>
                <c:pt idx="34">
                  <c:v>336.55418399999996</c:v>
                </c:pt>
                <c:pt idx="35">
                  <c:v>335.63175999999999</c:v>
                </c:pt>
                <c:pt idx="36">
                  <c:v>335.71151750000001</c:v>
                </c:pt>
                <c:pt idx="37">
                  <c:v>336.25613399999997</c:v>
                </c:pt>
                <c:pt idx="38">
                  <c:v>336.20408599999996</c:v>
                </c:pt>
                <c:pt idx="39">
                  <c:v>335.91598499999998</c:v>
                </c:pt>
                <c:pt idx="40">
                  <c:v>329.1227265</c:v>
                </c:pt>
                <c:pt idx="41">
                  <c:v>329.58483899999999</c:v>
                </c:pt>
                <c:pt idx="42">
                  <c:v>329.54293799999999</c:v>
                </c:pt>
                <c:pt idx="43">
                  <c:v>329.0919495</c:v>
                </c:pt>
                <c:pt idx="44">
                  <c:v>329.12506100000002</c:v>
                </c:pt>
                <c:pt idx="45">
                  <c:v>329.40751650000004</c:v>
                </c:pt>
                <c:pt idx="46">
                  <c:v>329.39115900000002</c:v>
                </c:pt>
                <c:pt idx="47">
                  <c:v>329.21665949999999</c:v>
                </c:pt>
                <c:pt idx="48">
                  <c:v>329.23931850000002</c:v>
                </c:pt>
                <c:pt idx="49">
                  <c:v>323.20210299999997</c:v>
                </c:pt>
                <c:pt idx="50">
                  <c:v>323.19430550000004</c:v>
                </c:pt>
                <c:pt idx="51">
                  <c:v>323.73448199999996</c:v>
                </c:pt>
                <c:pt idx="52">
                  <c:v>323.66323850000003</c:v>
                </c:pt>
                <c:pt idx="53">
                  <c:v>323.58865349999996</c:v>
                </c:pt>
                <c:pt idx="54">
                  <c:v>323.50514250000003</c:v>
                </c:pt>
                <c:pt idx="55">
                  <c:v>323.85992450000003</c:v>
                </c:pt>
                <c:pt idx="56">
                  <c:v>323.78411849999998</c:v>
                </c:pt>
                <c:pt idx="57">
                  <c:v>292.79998749999999</c:v>
                </c:pt>
                <c:pt idx="58">
                  <c:v>293.00077799999997</c:v>
                </c:pt>
                <c:pt idx="59">
                  <c:v>292.90257250000002</c:v>
                </c:pt>
                <c:pt idx="60">
                  <c:v>292.72549400000003</c:v>
                </c:pt>
                <c:pt idx="61">
                  <c:v>292.84036300000002</c:v>
                </c:pt>
                <c:pt idx="62">
                  <c:v>292.7431795</c:v>
                </c:pt>
                <c:pt idx="63">
                  <c:v>292.9086605</c:v>
                </c:pt>
                <c:pt idx="64">
                  <c:v>292.50524900000005</c:v>
                </c:pt>
                <c:pt idx="65">
                  <c:v>292.58534199999997</c:v>
                </c:pt>
                <c:pt idx="66">
                  <c:v>291.39977999999996</c:v>
                </c:pt>
                <c:pt idx="67">
                  <c:v>291.5359345</c:v>
                </c:pt>
                <c:pt idx="68">
                  <c:v>291.32543950000002</c:v>
                </c:pt>
                <c:pt idx="69">
                  <c:v>291.4438475</c:v>
                </c:pt>
                <c:pt idx="70">
                  <c:v>291.22001650000004</c:v>
                </c:pt>
                <c:pt idx="71">
                  <c:v>291.625473</c:v>
                </c:pt>
              </c:numCache>
            </c:numRef>
          </c:xVal>
          <c:yVal>
            <c:numRef>
              <c:f>' 10 contours'!$E$2:$E$73</c:f>
              <c:numCache>
                <c:formatCode>General</c:formatCode>
                <c:ptCount val="72"/>
                <c:pt idx="0">
                  <c:v>6.9030999999995402E-2</c:v>
                </c:pt>
                <c:pt idx="1">
                  <c:v>0.65780599999999367</c:v>
                </c:pt>
                <c:pt idx="2">
                  <c:v>-0.54321299999998018</c:v>
                </c:pt>
                <c:pt idx="3">
                  <c:v>-0.47030599999999367</c:v>
                </c:pt>
                <c:pt idx="4">
                  <c:v>0.3179930000000013</c:v>
                </c:pt>
                <c:pt idx="5">
                  <c:v>-2.3437799999999811</c:v>
                </c:pt>
                <c:pt idx="6">
                  <c:v>-0.28323299999999563</c:v>
                </c:pt>
                <c:pt idx="7">
                  <c:v>-0.17874100000000226</c:v>
                </c:pt>
                <c:pt idx="8">
                  <c:v>-1.0981750000000261</c:v>
                </c:pt>
                <c:pt idx="9">
                  <c:v>0.5191040000000271</c:v>
                </c:pt>
                <c:pt idx="10">
                  <c:v>0.93579099999999471</c:v>
                </c:pt>
                <c:pt idx="11">
                  <c:v>1.2951049999999782</c:v>
                </c:pt>
                <c:pt idx="12">
                  <c:v>0.90377799999998842</c:v>
                </c:pt>
                <c:pt idx="13">
                  <c:v>-0.2418519999999944</c:v>
                </c:pt>
                <c:pt idx="14">
                  <c:v>-0.51586900000000924</c:v>
                </c:pt>
                <c:pt idx="15">
                  <c:v>-0.76828000000000429</c:v>
                </c:pt>
                <c:pt idx="16">
                  <c:v>0.89681999999999107</c:v>
                </c:pt>
                <c:pt idx="17">
                  <c:v>3.1508790000000317</c:v>
                </c:pt>
                <c:pt idx="18">
                  <c:v>2.3241570000000138</c:v>
                </c:pt>
                <c:pt idx="19">
                  <c:v>-0.18255600000003369</c:v>
                </c:pt>
                <c:pt idx="20">
                  <c:v>0.18115199999999732</c:v>
                </c:pt>
                <c:pt idx="21">
                  <c:v>0.920379999999966</c:v>
                </c:pt>
                <c:pt idx="22">
                  <c:v>1.1628109999999765</c:v>
                </c:pt>
                <c:pt idx="23">
                  <c:v>-0.49435399999998708</c:v>
                </c:pt>
                <c:pt idx="24">
                  <c:v>1.5797420000000102</c:v>
                </c:pt>
                <c:pt idx="25">
                  <c:v>1.9527889999999957</c:v>
                </c:pt>
                <c:pt idx="26">
                  <c:v>0.93630999999999176</c:v>
                </c:pt>
                <c:pt idx="27">
                  <c:v>1.2634279999999762</c:v>
                </c:pt>
                <c:pt idx="28">
                  <c:v>1.7082520000000159</c:v>
                </c:pt>
                <c:pt idx="29">
                  <c:v>1.6002199999999789</c:v>
                </c:pt>
                <c:pt idx="30">
                  <c:v>1.8310240000000135</c:v>
                </c:pt>
                <c:pt idx="31">
                  <c:v>1.9780579999999759</c:v>
                </c:pt>
                <c:pt idx="32">
                  <c:v>1.9243779999999902</c:v>
                </c:pt>
                <c:pt idx="33">
                  <c:v>2.4801630000000046</c:v>
                </c:pt>
                <c:pt idx="34">
                  <c:v>1.5762639999999806</c:v>
                </c:pt>
                <c:pt idx="35">
                  <c:v>1.2660220000000209</c:v>
                </c:pt>
                <c:pt idx="36">
                  <c:v>1.673766999999998</c:v>
                </c:pt>
                <c:pt idx="37">
                  <c:v>2.4404900000000112</c:v>
                </c:pt>
                <c:pt idx="38">
                  <c:v>2.8581240000000321</c:v>
                </c:pt>
                <c:pt idx="39">
                  <c:v>2.3046260000000416</c:v>
                </c:pt>
                <c:pt idx="40">
                  <c:v>2.0134590000000117</c:v>
                </c:pt>
                <c:pt idx="41">
                  <c:v>2.3328240000000164</c:v>
                </c:pt>
                <c:pt idx="42">
                  <c:v>2.2439580000000205</c:v>
                </c:pt>
                <c:pt idx="43">
                  <c:v>2.3556509999999662</c:v>
                </c:pt>
                <c:pt idx="44">
                  <c:v>2.0238640000000032</c:v>
                </c:pt>
                <c:pt idx="45">
                  <c:v>1.7408750000000168</c:v>
                </c:pt>
                <c:pt idx="46">
                  <c:v>3.5036920000000009</c:v>
                </c:pt>
                <c:pt idx="47">
                  <c:v>2.41427699999997</c:v>
                </c:pt>
                <c:pt idx="48">
                  <c:v>2.6809690000000046</c:v>
                </c:pt>
                <c:pt idx="49">
                  <c:v>2.8501279999999838</c:v>
                </c:pt>
                <c:pt idx="50">
                  <c:v>2.6450189999999907</c:v>
                </c:pt>
                <c:pt idx="51">
                  <c:v>3.0609440000000063</c:v>
                </c:pt>
                <c:pt idx="52">
                  <c:v>2.4406130000000417</c:v>
                </c:pt>
                <c:pt idx="53">
                  <c:v>2.8354489999999828</c:v>
                </c:pt>
                <c:pt idx="54">
                  <c:v>3.0768129999999587</c:v>
                </c:pt>
                <c:pt idx="55">
                  <c:v>3.5858770000000391</c:v>
                </c:pt>
                <c:pt idx="56">
                  <c:v>3.2929690000000278</c:v>
                </c:pt>
                <c:pt idx="57">
                  <c:v>2.2886349999999993</c:v>
                </c:pt>
                <c:pt idx="58">
                  <c:v>3.0261539999999627</c:v>
                </c:pt>
                <c:pt idx="59">
                  <c:v>3.2093810000000076</c:v>
                </c:pt>
                <c:pt idx="60">
                  <c:v>1.8510739999999828</c:v>
                </c:pt>
                <c:pt idx="61">
                  <c:v>2.220641999999998</c:v>
                </c:pt>
                <c:pt idx="62">
                  <c:v>3.2102350000000115</c:v>
                </c:pt>
                <c:pt idx="63">
                  <c:v>3.1593629999999848</c:v>
                </c:pt>
                <c:pt idx="64">
                  <c:v>3.3129279999999994</c:v>
                </c:pt>
                <c:pt idx="65">
                  <c:v>3.2667540000000486</c:v>
                </c:pt>
                <c:pt idx="66">
                  <c:v>2.2954100000000039</c:v>
                </c:pt>
                <c:pt idx="67">
                  <c:v>2.8518990000000031</c:v>
                </c:pt>
                <c:pt idx="68">
                  <c:v>1.872618999999986</c:v>
                </c:pt>
                <c:pt idx="69">
                  <c:v>2.2351690000000417</c:v>
                </c:pt>
                <c:pt idx="70">
                  <c:v>2.7072450000000003</c:v>
                </c:pt>
                <c:pt idx="71">
                  <c:v>3.6274100000000544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364.46636949999998</c:v>
                </c:pt>
                <c:pt idx="1">
                  <c:v>363.70405600000004</c:v>
                </c:pt>
                <c:pt idx="2">
                  <c:v>365.73742649999997</c:v>
                </c:pt>
                <c:pt idx="3">
                  <c:v>366.12458800000002</c:v>
                </c:pt>
                <c:pt idx="4">
                  <c:v>365.4350895</c:v>
                </c:pt>
                <c:pt idx="5">
                  <c:v>365.59050000000002</c:v>
                </c:pt>
                <c:pt idx="6">
                  <c:v>365.43736250000001</c:v>
                </c:pt>
                <c:pt idx="7">
                  <c:v>366.11201449999999</c:v>
                </c:pt>
                <c:pt idx="8">
                  <c:v>335.63017249999996</c:v>
                </c:pt>
                <c:pt idx="9">
                  <c:v>336.22302200000001</c:v>
                </c:pt>
                <c:pt idx="10">
                  <c:v>335.30871550000001</c:v>
                </c:pt>
                <c:pt idx="11">
                  <c:v>334.96594249999998</c:v>
                </c:pt>
                <c:pt idx="12">
                  <c:v>334.79487599999999</c:v>
                </c:pt>
                <c:pt idx="13">
                  <c:v>335.23973100000001</c:v>
                </c:pt>
                <c:pt idx="14">
                  <c:v>335.74520849999999</c:v>
                </c:pt>
                <c:pt idx="15">
                  <c:v>335.52308699999998</c:v>
                </c:pt>
                <c:pt idx="16">
                  <c:v>459.83213799999999</c:v>
                </c:pt>
                <c:pt idx="17">
                  <c:v>459.63949550000001</c:v>
                </c:pt>
                <c:pt idx="18">
                  <c:v>459.21594249999998</c:v>
                </c:pt>
                <c:pt idx="19">
                  <c:v>459.44201699999996</c:v>
                </c:pt>
                <c:pt idx="20">
                  <c:v>459.77151500000002</c:v>
                </c:pt>
                <c:pt idx="21">
                  <c:v>458.75660700000003</c:v>
                </c:pt>
                <c:pt idx="22">
                  <c:v>458.50611849999996</c:v>
                </c:pt>
                <c:pt idx="23">
                  <c:v>460.01133700000003</c:v>
                </c:pt>
                <c:pt idx="24">
                  <c:v>429.54505899999998</c:v>
                </c:pt>
                <c:pt idx="25">
                  <c:v>429.76310750000005</c:v>
                </c:pt>
                <c:pt idx="26">
                  <c:v>429.52439900000002</c:v>
                </c:pt>
                <c:pt idx="27">
                  <c:v>429.625946</c:v>
                </c:pt>
                <c:pt idx="28">
                  <c:v>429.66949499999998</c:v>
                </c:pt>
                <c:pt idx="29">
                  <c:v>429.67160000000001</c:v>
                </c:pt>
                <c:pt idx="30">
                  <c:v>429.61781299999996</c:v>
                </c:pt>
                <c:pt idx="31">
                  <c:v>336.08335899999997</c:v>
                </c:pt>
                <c:pt idx="32">
                  <c:v>335.89645399999995</c:v>
                </c:pt>
                <c:pt idx="33">
                  <c:v>336.06005849999997</c:v>
                </c:pt>
                <c:pt idx="34">
                  <c:v>336.55418399999996</c:v>
                </c:pt>
                <c:pt idx="35">
                  <c:v>335.63175999999999</c:v>
                </c:pt>
                <c:pt idx="36">
                  <c:v>335.71151750000001</c:v>
                </c:pt>
                <c:pt idx="37">
                  <c:v>336.25613399999997</c:v>
                </c:pt>
                <c:pt idx="38">
                  <c:v>336.20408599999996</c:v>
                </c:pt>
                <c:pt idx="39">
                  <c:v>335.91598499999998</c:v>
                </c:pt>
                <c:pt idx="40">
                  <c:v>329.1227265</c:v>
                </c:pt>
                <c:pt idx="41">
                  <c:v>329.58483899999999</c:v>
                </c:pt>
                <c:pt idx="42">
                  <c:v>329.54293799999999</c:v>
                </c:pt>
                <c:pt idx="43">
                  <c:v>329.0919495</c:v>
                </c:pt>
                <c:pt idx="44">
                  <c:v>329.12506100000002</c:v>
                </c:pt>
                <c:pt idx="45">
                  <c:v>329.40751650000004</c:v>
                </c:pt>
                <c:pt idx="46">
                  <c:v>329.39115900000002</c:v>
                </c:pt>
                <c:pt idx="47">
                  <c:v>329.21665949999999</c:v>
                </c:pt>
                <c:pt idx="48">
                  <c:v>329.23931850000002</c:v>
                </c:pt>
                <c:pt idx="49">
                  <c:v>323.20210299999997</c:v>
                </c:pt>
                <c:pt idx="50">
                  <c:v>323.19430550000004</c:v>
                </c:pt>
                <c:pt idx="51">
                  <c:v>323.73448199999996</c:v>
                </c:pt>
                <c:pt idx="52">
                  <c:v>323.66323850000003</c:v>
                </c:pt>
                <c:pt idx="53">
                  <c:v>323.58865349999996</c:v>
                </c:pt>
                <c:pt idx="54">
                  <c:v>323.50514250000003</c:v>
                </c:pt>
                <c:pt idx="55">
                  <c:v>323.85992450000003</c:v>
                </c:pt>
                <c:pt idx="56">
                  <c:v>323.78411849999998</c:v>
                </c:pt>
                <c:pt idx="57">
                  <c:v>292.79998749999999</c:v>
                </c:pt>
                <c:pt idx="58">
                  <c:v>293.00077799999997</c:v>
                </c:pt>
                <c:pt idx="59">
                  <c:v>292.90257250000002</c:v>
                </c:pt>
                <c:pt idx="60">
                  <c:v>292.72549400000003</c:v>
                </c:pt>
                <c:pt idx="61">
                  <c:v>292.84036300000002</c:v>
                </c:pt>
                <c:pt idx="62">
                  <c:v>292.7431795</c:v>
                </c:pt>
                <c:pt idx="63">
                  <c:v>292.9086605</c:v>
                </c:pt>
                <c:pt idx="64">
                  <c:v>292.50524900000005</c:v>
                </c:pt>
                <c:pt idx="65">
                  <c:v>292.58534199999997</c:v>
                </c:pt>
                <c:pt idx="66">
                  <c:v>291.39977999999996</c:v>
                </c:pt>
                <c:pt idx="67">
                  <c:v>291.5359345</c:v>
                </c:pt>
                <c:pt idx="68">
                  <c:v>291.32543950000002</c:v>
                </c:pt>
                <c:pt idx="69">
                  <c:v>291.4438475</c:v>
                </c:pt>
                <c:pt idx="70">
                  <c:v>291.22001650000004</c:v>
                </c:pt>
                <c:pt idx="71">
                  <c:v>291.625473</c:v>
                </c:pt>
              </c:numCache>
            </c:numRef>
          </c:xVal>
          <c:yVal>
            <c:numRef>
              <c:f>' 10 contours'!$G$2:$G$73</c:f>
              <c:numCache>
                <c:formatCode>General</c:formatCode>
                <c:ptCount val="72"/>
                <c:pt idx="0">
                  <c:v>-0.9002508380390688</c:v>
                </c:pt>
                <c:pt idx="1">
                  <c:v>-0.9002508380390688</c:v>
                </c:pt>
                <c:pt idx="2">
                  <c:v>-0.9002508380390688</c:v>
                </c:pt>
                <c:pt idx="3">
                  <c:v>-0.9002508380390688</c:v>
                </c:pt>
                <c:pt idx="4">
                  <c:v>-0.9002508380390688</c:v>
                </c:pt>
                <c:pt idx="5">
                  <c:v>-0.9002508380390688</c:v>
                </c:pt>
                <c:pt idx="6">
                  <c:v>-0.9002508380390688</c:v>
                </c:pt>
                <c:pt idx="7">
                  <c:v>-0.9002508380390688</c:v>
                </c:pt>
                <c:pt idx="8">
                  <c:v>-0.9002508380390688</c:v>
                </c:pt>
                <c:pt idx="9">
                  <c:v>-0.9002508380390688</c:v>
                </c:pt>
                <c:pt idx="10">
                  <c:v>-0.9002508380390688</c:v>
                </c:pt>
                <c:pt idx="11">
                  <c:v>-0.9002508380390688</c:v>
                </c:pt>
                <c:pt idx="12">
                  <c:v>-0.9002508380390688</c:v>
                </c:pt>
                <c:pt idx="13">
                  <c:v>-0.9002508380390688</c:v>
                </c:pt>
                <c:pt idx="14">
                  <c:v>-0.9002508380390688</c:v>
                </c:pt>
                <c:pt idx="15">
                  <c:v>-0.9002508380390688</c:v>
                </c:pt>
                <c:pt idx="16">
                  <c:v>-0.9002508380390688</c:v>
                </c:pt>
                <c:pt idx="17">
                  <c:v>-0.9002508380390688</c:v>
                </c:pt>
                <c:pt idx="18">
                  <c:v>-0.9002508380390688</c:v>
                </c:pt>
                <c:pt idx="19">
                  <c:v>-0.9002508380390688</c:v>
                </c:pt>
                <c:pt idx="20">
                  <c:v>-0.9002508380390688</c:v>
                </c:pt>
                <c:pt idx="21">
                  <c:v>-0.9002508380390688</c:v>
                </c:pt>
                <c:pt idx="22">
                  <c:v>-0.9002508380390688</c:v>
                </c:pt>
                <c:pt idx="23">
                  <c:v>-0.9002508380390688</c:v>
                </c:pt>
                <c:pt idx="24">
                  <c:v>-0.9002508380390688</c:v>
                </c:pt>
                <c:pt idx="25">
                  <c:v>-0.9002508380390688</c:v>
                </c:pt>
                <c:pt idx="26">
                  <c:v>-0.9002508380390688</c:v>
                </c:pt>
                <c:pt idx="27">
                  <c:v>-0.9002508380390688</c:v>
                </c:pt>
                <c:pt idx="28">
                  <c:v>-0.9002508380390688</c:v>
                </c:pt>
                <c:pt idx="29">
                  <c:v>-0.9002508380390688</c:v>
                </c:pt>
                <c:pt idx="30">
                  <c:v>-0.9002508380390688</c:v>
                </c:pt>
                <c:pt idx="31">
                  <c:v>-0.9002508380390688</c:v>
                </c:pt>
                <c:pt idx="32">
                  <c:v>-0.9002508380390688</c:v>
                </c:pt>
                <c:pt idx="33">
                  <c:v>-0.9002508380390688</c:v>
                </c:pt>
                <c:pt idx="34">
                  <c:v>-0.9002508380390688</c:v>
                </c:pt>
                <c:pt idx="35">
                  <c:v>-0.9002508380390688</c:v>
                </c:pt>
                <c:pt idx="36">
                  <c:v>-0.9002508380390688</c:v>
                </c:pt>
                <c:pt idx="37">
                  <c:v>-0.9002508380390688</c:v>
                </c:pt>
                <c:pt idx="38">
                  <c:v>-0.9002508380390688</c:v>
                </c:pt>
                <c:pt idx="39">
                  <c:v>-0.9002508380390688</c:v>
                </c:pt>
                <c:pt idx="40">
                  <c:v>-0.9002508380390688</c:v>
                </c:pt>
                <c:pt idx="41">
                  <c:v>-0.9002508380390688</c:v>
                </c:pt>
                <c:pt idx="42">
                  <c:v>-0.9002508380390688</c:v>
                </c:pt>
                <c:pt idx="43">
                  <c:v>-0.9002508380390688</c:v>
                </c:pt>
                <c:pt idx="44">
                  <c:v>-0.9002508380390688</c:v>
                </c:pt>
                <c:pt idx="45">
                  <c:v>-0.9002508380390688</c:v>
                </c:pt>
                <c:pt idx="46">
                  <c:v>-0.9002508380390688</c:v>
                </c:pt>
                <c:pt idx="47">
                  <c:v>-0.9002508380390688</c:v>
                </c:pt>
                <c:pt idx="48">
                  <c:v>-0.9002508380390688</c:v>
                </c:pt>
                <c:pt idx="49">
                  <c:v>-0.9002508380390688</c:v>
                </c:pt>
                <c:pt idx="50">
                  <c:v>-0.9002508380390688</c:v>
                </c:pt>
                <c:pt idx="51">
                  <c:v>-0.9002508380390688</c:v>
                </c:pt>
                <c:pt idx="52">
                  <c:v>-0.9002508380390688</c:v>
                </c:pt>
                <c:pt idx="53">
                  <c:v>-0.9002508380390688</c:v>
                </c:pt>
                <c:pt idx="54">
                  <c:v>-0.9002508380390688</c:v>
                </c:pt>
                <c:pt idx="55">
                  <c:v>-0.9002508380390688</c:v>
                </c:pt>
                <c:pt idx="56">
                  <c:v>-0.9002508380390688</c:v>
                </c:pt>
                <c:pt idx="57">
                  <c:v>-0.9002508380390688</c:v>
                </c:pt>
                <c:pt idx="58">
                  <c:v>-0.9002508380390688</c:v>
                </c:pt>
                <c:pt idx="59">
                  <c:v>-0.9002508380390688</c:v>
                </c:pt>
                <c:pt idx="60">
                  <c:v>-0.9002508380390688</c:v>
                </c:pt>
                <c:pt idx="61">
                  <c:v>-0.9002508380390688</c:v>
                </c:pt>
                <c:pt idx="62">
                  <c:v>-0.9002508380390688</c:v>
                </c:pt>
                <c:pt idx="63">
                  <c:v>-0.9002508380390688</c:v>
                </c:pt>
                <c:pt idx="64">
                  <c:v>-0.9002508380390688</c:v>
                </c:pt>
                <c:pt idx="65">
                  <c:v>-0.9002508380390688</c:v>
                </c:pt>
                <c:pt idx="66">
                  <c:v>-0.9002508380390688</c:v>
                </c:pt>
                <c:pt idx="67">
                  <c:v>-0.9002508380390688</c:v>
                </c:pt>
                <c:pt idx="68">
                  <c:v>-0.9002508380390688</c:v>
                </c:pt>
                <c:pt idx="69">
                  <c:v>-0.9002508380390688</c:v>
                </c:pt>
                <c:pt idx="70">
                  <c:v>-0.9002508380390688</c:v>
                </c:pt>
                <c:pt idx="71">
                  <c:v>-0.9002508380390688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364.46636949999998</c:v>
                </c:pt>
                <c:pt idx="1">
                  <c:v>363.70405600000004</c:v>
                </c:pt>
                <c:pt idx="2">
                  <c:v>365.73742649999997</c:v>
                </c:pt>
                <c:pt idx="3">
                  <c:v>366.12458800000002</c:v>
                </c:pt>
                <c:pt idx="4">
                  <c:v>365.4350895</c:v>
                </c:pt>
                <c:pt idx="5">
                  <c:v>365.59050000000002</c:v>
                </c:pt>
                <c:pt idx="6">
                  <c:v>365.43736250000001</c:v>
                </c:pt>
                <c:pt idx="7">
                  <c:v>366.11201449999999</c:v>
                </c:pt>
                <c:pt idx="8">
                  <c:v>335.63017249999996</c:v>
                </c:pt>
                <c:pt idx="9">
                  <c:v>336.22302200000001</c:v>
                </c:pt>
                <c:pt idx="10">
                  <c:v>335.30871550000001</c:v>
                </c:pt>
                <c:pt idx="11">
                  <c:v>334.96594249999998</c:v>
                </c:pt>
                <c:pt idx="12">
                  <c:v>334.79487599999999</c:v>
                </c:pt>
                <c:pt idx="13">
                  <c:v>335.23973100000001</c:v>
                </c:pt>
                <c:pt idx="14">
                  <c:v>335.74520849999999</c:v>
                </c:pt>
                <c:pt idx="15">
                  <c:v>335.52308699999998</c:v>
                </c:pt>
                <c:pt idx="16">
                  <c:v>459.83213799999999</c:v>
                </c:pt>
                <c:pt idx="17">
                  <c:v>459.63949550000001</c:v>
                </c:pt>
                <c:pt idx="18">
                  <c:v>459.21594249999998</c:v>
                </c:pt>
                <c:pt idx="19">
                  <c:v>459.44201699999996</c:v>
                </c:pt>
                <c:pt idx="20">
                  <c:v>459.77151500000002</c:v>
                </c:pt>
                <c:pt idx="21">
                  <c:v>458.75660700000003</c:v>
                </c:pt>
                <c:pt idx="22">
                  <c:v>458.50611849999996</c:v>
                </c:pt>
                <c:pt idx="23">
                  <c:v>460.01133700000003</c:v>
                </c:pt>
                <c:pt idx="24">
                  <c:v>429.54505899999998</c:v>
                </c:pt>
                <c:pt idx="25">
                  <c:v>429.76310750000005</c:v>
                </c:pt>
                <c:pt idx="26">
                  <c:v>429.52439900000002</c:v>
                </c:pt>
                <c:pt idx="27">
                  <c:v>429.625946</c:v>
                </c:pt>
                <c:pt idx="28">
                  <c:v>429.66949499999998</c:v>
                </c:pt>
                <c:pt idx="29">
                  <c:v>429.67160000000001</c:v>
                </c:pt>
                <c:pt idx="30">
                  <c:v>429.61781299999996</c:v>
                </c:pt>
                <c:pt idx="31">
                  <c:v>336.08335899999997</c:v>
                </c:pt>
                <c:pt idx="32">
                  <c:v>335.89645399999995</c:v>
                </c:pt>
                <c:pt idx="33">
                  <c:v>336.06005849999997</c:v>
                </c:pt>
                <c:pt idx="34">
                  <c:v>336.55418399999996</c:v>
                </c:pt>
                <c:pt idx="35">
                  <c:v>335.63175999999999</c:v>
                </c:pt>
                <c:pt idx="36">
                  <c:v>335.71151750000001</c:v>
                </c:pt>
                <c:pt idx="37">
                  <c:v>336.25613399999997</c:v>
                </c:pt>
                <c:pt idx="38">
                  <c:v>336.20408599999996</c:v>
                </c:pt>
                <c:pt idx="39">
                  <c:v>335.91598499999998</c:v>
                </c:pt>
                <c:pt idx="40">
                  <c:v>329.1227265</c:v>
                </c:pt>
                <c:pt idx="41">
                  <c:v>329.58483899999999</c:v>
                </c:pt>
                <c:pt idx="42">
                  <c:v>329.54293799999999</c:v>
                </c:pt>
                <c:pt idx="43">
                  <c:v>329.0919495</c:v>
                </c:pt>
                <c:pt idx="44">
                  <c:v>329.12506100000002</c:v>
                </c:pt>
                <c:pt idx="45">
                  <c:v>329.40751650000004</c:v>
                </c:pt>
                <c:pt idx="46">
                  <c:v>329.39115900000002</c:v>
                </c:pt>
                <c:pt idx="47">
                  <c:v>329.21665949999999</c:v>
                </c:pt>
                <c:pt idx="48">
                  <c:v>329.23931850000002</c:v>
                </c:pt>
                <c:pt idx="49">
                  <c:v>323.20210299999997</c:v>
                </c:pt>
                <c:pt idx="50">
                  <c:v>323.19430550000004</c:v>
                </c:pt>
                <c:pt idx="51">
                  <c:v>323.73448199999996</c:v>
                </c:pt>
                <c:pt idx="52">
                  <c:v>323.66323850000003</c:v>
                </c:pt>
                <c:pt idx="53">
                  <c:v>323.58865349999996</c:v>
                </c:pt>
                <c:pt idx="54">
                  <c:v>323.50514250000003</c:v>
                </c:pt>
                <c:pt idx="55">
                  <c:v>323.85992450000003</c:v>
                </c:pt>
                <c:pt idx="56">
                  <c:v>323.78411849999998</c:v>
                </c:pt>
                <c:pt idx="57">
                  <c:v>292.79998749999999</c:v>
                </c:pt>
                <c:pt idx="58">
                  <c:v>293.00077799999997</c:v>
                </c:pt>
                <c:pt idx="59">
                  <c:v>292.90257250000002</c:v>
                </c:pt>
                <c:pt idx="60">
                  <c:v>292.72549400000003</c:v>
                </c:pt>
                <c:pt idx="61">
                  <c:v>292.84036300000002</c:v>
                </c:pt>
                <c:pt idx="62">
                  <c:v>292.7431795</c:v>
                </c:pt>
                <c:pt idx="63">
                  <c:v>292.9086605</c:v>
                </c:pt>
                <c:pt idx="64">
                  <c:v>292.50524900000005</c:v>
                </c:pt>
                <c:pt idx="65">
                  <c:v>292.58534199999997</c:v>
                </c:pt>
                <c:pt idx="66">
                  <c:v>291.39977999999996</c:v>
                </c:pt>
                <c:pt idx="67">
                  <c:v>291.5359345</c:v>
                </c:pt>
                <c:pt idx="68">
                  <c:v>291.32543950000002</c:v>
                </c:pt>
                <c:pt idx="69">
                  <c:v>291.4438475</c:v>
                </c:pt>
                <c:pt idx="70">
                  <c:v>291.22001650000004</c:v>
                </c:pt>
                <c:pt idx="71">
                  <c:v>291.625473</c:v>
                </c:pt>
              </c:numCache>
            </c:numRef>
          </c:xVal>
          <c:yVal>
            <c:numRef>
              <c:f>' 10 contours'!$H$2:$H$73</c:f>
              <c:numCache>
                <c:formatCode>General</c:formatCode>
                <c:ptCount val="72"/>
                <c:pt idx="0">
                  <c:v>4.2841509491501828</c:v>
                </c:pt>
                <c:pt idx="1">
                  <c:v>4.2841509491501828</c:v>
                </c:pt>
                <c:pt idx="2">
                  <c:v>4.2841509491501828</c:v>
                </c:pt>
                <c:pt idx="3">
                  <c:v>4.2841509491501828</c:v>
                </c:pt>
                <c:pt idx="4">
                  <c:v>4.2841509491501828</c:v>
                </c:pt>
                <c:pt idx="5">
                  <c:v>4.2841509491501828</c:v>
                </c:pt>
                <c:pt idx="6">
                  <c:v>4.2841509491501828</c:v>
                </c:pt>
                <c:pt idx="7">
                  <c:v>4.2841509491501828</c:v>
                </c:pt>
                <c:pt idx="8">
                  <c:v>4.2841509491501828</c:v>
                </c:pt>
                <c:pt idx="9">
                  <c:v>4.2841509491501828</c:v>
                </c:pt>
                <c:pt idx="10">
                  <c:v>4.2841509491501828</c:v>
                </c:pt>
                <c:pt idx="11">
                  <c:v>4.2841509491501828</c:v>
                </c:pt>
                <c:pt idx="12">
                  <c:v>4.2841509491501828</c:v>
                </c:pt>
                <c:pt idx="13">
                  <c:v>4.2841509491501828</c:v>
                </c:pt>
                <c:pt idx="14">
                  <c:v>4.2841509491501828</c:v>
                </c:pt>
                <c:pt idx="15">
                  <c:v>4.2841509491501828</c:v>
                </c:pt>
                <c:pt idx="16">
                  <c:v>4.2841509491501828</c:v>
                </c:pt>
                <c:pt idx="17">
                  <c:v>4.2841509491501828</c:v>
                </c:pt>
                <c:pt idx="18">
                  <c:v>4.2841509491501828</c:v>
                </c:pt>
                <c:pt idx="19">
                  <c:v>4.2841509491501828</c:v>
                </c:pt>
                <c:pt idx="20">
                  <c:v>4.2841509491501828</c:v>
                </c:pt>
                <c:pt idx="21">
                  <c:v>4.2841509491501828</c:v>
                </c:pt>
                <c:pt idx="22">
                  <c:v>4.2841509491501828</c:v>
                </c:pt>
                <c:pt idx="23">
                  <c:v>4.2841509491501828</c:v>
                </c:pt>
                <c:pt idx="24">
                  <c:v>4.2841509491501828</c:v>
                </c:pt>
                <c:pt idx="25">
                  <c:v>4.2841509491501828</c:v>
                </c:pt>
                <c:pt idx="26">
                  <c:v>4.2841509491501828</c:v>
                </c:pt>
                <c:pt idx="27">
                  <c:v>4.2841509491501828</c:v>
                </c:pt>
                <c:pt idx="28">
                  <c:v>4.2841509491501828</c:v>
                </c:pt>
                <c:pt idx="29">
                  <c:v>4.2841509491501828</c:v>
                </c:pt>
                <c:pt idx="30">
                  <c:v>4.2841509491501828</c:v>
                </c:pt>
                <c:pt idx="31">
                  <c:v>4.2841509491501828</c:v>
                </c:pt>
                <c:pt idx="32">
                  <c:v>4.2841509491501828</c:v>
                </c:pt>
                <c:pt idx="33">
                  <c:v>4.2841509491501828</c:v>
                </c:pt>
                <c:pt idx="34">
                  <c:v>4.2841509491501828</c:v>
                </c:pt>
                <c:pt idx="35">
                  <c:v>4.2841509491501828</c:v>
                </c:pt>
                <c:pt idx="36">
                  <c:v>4.2841509491501828</c:v>
                </c:pt>
                <c:pt idx="37">
                  <c:v>4.2841509491501828</c:v>
                </c:pt>
                <c:pt idx="38">
                  <c:v>4.2841509491501828</c:v>
                </c:pt>
                <c:pt idx="39">
                  <c:v>4.2841509491501828</c:v>
                </c:pt>
                <c:pt idx="40">
                  <c:v>4.2841509491501828</c:v>
                </c:pt>
                <c:pt idx="41">
                  <c:v>4.2841509491501828</c:v>
                </c:pt>
                <c:pt idx="42">
                  <c:v>4.2841509491501828</c:v>
                </c:pt>
                <c:pt idx="43">
                  <c:v>4.2841509491501828</c:v>
                </c:pt>
                <c:pt idx="44">
                  <c:v>4.2841509491501828</c:v>
                </c:pt>
                <c:pt idx="45">
                  <c:v>4.2841509491501828</c:v>
                </c:pt>
                <c:pt idx="46">
                  <c:v>4.2841509491501828</c:v>
                </c:pt>
                <c:pt idx="47">
                  <c:v>4.2841509491501828</c:v>
                </c:pt>
                <c:pt idx="48">
                  <c:v>4.2841509491501828</c:v>
                </c:pt>
                <c:pt idx="49">
                  <c:v>4.2841509491501828</c:v>
                </c:pt>
                <c:pt idx="50">
                  <c:v>4.2841509491501828</c:v>
                </c:pt>
                <c:pt idx="51">
                  <c:v>4.2841509491501828</c:v>
                </c:pt>
                <c:pt idx="52">
                  <c:v>4.2841509491501828</c:v>
                </c:pt>
                <c:pt idx="53">
                  <c:v>4.2841509491501828</c:v>
                </c:pt>
                <c:pt idx="54">
                  <c:v>4.2841509491501828</c:v>
                </c:pt>
                <c:pt idx="55">
                  <c:v>4.2841509491501828</c:v>
                </c:pt>
                <c:pt idx="56">
                  <c:v>4.2841509491501828</c:v>
                </c:pt>
                <c:pt idx="57">
                  <c:v>4.2841509491501828</c:v>
                </c:pt>
                <c:pt idx="58">
                  <c:v>4.2841509491501828</c:v>
                </c:pt>
                <c:pt idx="59">
                  <c:v>4.2841509491501828</c:v>
                </c:pt>
                <c:pt idx="60">
                  <c:v>4.2841509491501828</c:v>
                </c:pt>
                <c:pt idx="61">
                  <c:v>4.2841509491501828</c:v>
                </c:pt>
                <c:pt idx="62">
                  <c:v>4.2841509491501828</c:v>
                </c:pt>
                <c:pt idx="63">
                  <c:v>4.2841509491501828</c:v>
                </c:pt>
                <c:pt idx="64">
                  <c:v>4.2841509491501828</c:v>
                </c:pt>
                <c:pt idx="65">
                  <c:v>4.2841509491501828</c:v>
                </c:pt>
                <c:pt idx="66">
                  <c:v>4.2841509491501828</c:v>
                </c:pt>
                <c:pt idx="67">
                  <c:v>4.2841509491501828</c:v>
                </c:pt>
                <c:pt idx="68">
                  <c:v>4.2841509491501828</c:v>
                </c:pt>
                <c:pt idx="69">
                  <c:v>4.2841509491501828</c:v>
                </c:pt>
                <c:pt idx="70">
                  <c:v>4.2841509491501828</c:v>
                </c:pt>
                <c:pt idx="71">
                  <c:v>4.2841509491501828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364.46636949999998</c:v>
                </c:pt>
                <c:pt idx="1">
                  <c:v>363.70405600000004</c:v>
                </c:pt>
                <c:pt idx="2">
                  <c:v>365.73742649999997</c:v>
                </c:pt>
                <c:pt idx="3">
                  <c:v>366.12458800000002</c:v>
                </c:pt>
                <c:pt idx="4">
                  <c:v>365.4350895</c:v>
                </c:pt>
                <c:pt idx="5">
                  <c:v>365.59050000000002</c:v>
                </c:pt>
                <c:pt idx="6">
                  <c:v>365.43736250000001</c:v>
                </c:pt>
                <c:pt idx="7">
                  <c:v>366.11201449999999</c:v>
                </c:pt>
                <c:pt idx="8">
                  <c:v>335.63017249999996</c:v>
                </c:pt>
                <c:pt idx="9">
                  <c:v>336.22302200000001</c:v>
                </c:pt>
                <c:pt idx="10">
                  <c:v>335.30871550000001</c:v>
                </c:pt>
                <c:pt idx="11">
                  <c:v>334.96594249999998</c:v>
                </c:pt>
                <c:pt idx="12">
                  <c:v>334.79487599999999</c:v>
                </c:pt>
                <c:pt idx="13">
                  <c:v>335.23973100000001</c:v>
                </c:pt>
                <c:pt idx="14">
                  <c:v>335.74520849999999</c:v>
                </c:pt>
                <c:pt idx="15">
                  <c:v>335.52308699999998</c:v>
                </c:pt>
                <c:pt idx="16">
                  <c:v>459.83213799999999</c:v>
                </c:pt>
                <c:pt idx="17">
                  <c:v>459.63949550000001</c:v>
                </c:pt>
                <c:pt idx="18">
                  <c:v>459.21594249999998</c:v>
                </c:pt>
                <c:pt idx="19">
                  <c:v>459.44201699999996</c:v>
                </c:pt>
                <c:pt idx="20">
                  <c:v>459.77151500000002</c:v>
                </c:pt>
                <c:pt idx="21">
                  <c:v>458.75660700000003</c:v>
                </c:pt>
                <c:pt idx="22">
                  <c:v>458.50611849999996</c:v>
                </c:pt>
                <c:pt idx="23">
                  <c:v>460.01133700000003</c:v>
                </c:pt>
                <c:pt idx="24">
                  <c:v>429.54505899999998</c:v>
                </c:pt>
                <c:pt idx="25">
                  <c:v>429.76310750000005</c:v>
                </c:pt>
                <c:pt idx="26">
                  <c:v>429.52439900000002</c:v>
                </c:pt>
                <c:pt idx="27">
                  <c:v>429.625946</c:v>
                </c:pt>
                <c:pt idx="28">
                  <c:v>429.66949499999998</c:v>
                </c:pt>
                <c:pt idx="29">
                  <c:v>429.67160000000001</c:v>
                </c:pt>
                <c:pt idx="30">
                  <c:v>429.61781299999996</c:v>
                </c:pt>
                <c:pt idx="31">
                  <c:v>336.08335899999997</c:v>
                </c:pt>
                <c:pt idx="32">
                  <c:v>335.89645399999995</c:v>
                </c:pt>
                <c:pt idx="33">
                  <c:v>336.06005849999997</c:v>
                </c:pt>
                <c:pt idx="34">
                  <c:v>336.55418399999996</c:v>
                </c:pt>
                <c:pt idx="35">
                  <c:v>335.63175999999999</c:v>
                </c:pt>
                <c:pt idx="36">
                  <c:v>335.71151750000001</c:v>
                </c:pt>
                <c:pt idx="37">
                  <c:v>336.25613399999997</c:v>
                </c:pt>
                <c:pt idx="38">
                  <c:v>336.20408599999996</c:v>
                </c:pt>
                <c:pt idx="39">
                  <c:v>335.91598499999998</c:v>
                </c:pt>
                <c:pt idx="40">
                  <c:v>329.1227265</c:v>
                </c:pt>
                <c:pt idx="41">
                  <c:v>329.58483899999999</c:v>
                </c:pt>
                <c:pt idx="42">
                  <c:v>329.54293799999999</c:v>
                </c:pt>
                <c:pt idx="43">
                  <c:v>329.0919495</c:v>
                </c:pt>
                <c:pt idx="44">
                  <c:v>329.12506100000002</c:v>
                </c:pt>
                <c:pt idx="45">
                  <c:v>329.40751650000004</c:v>
                </c:pt>
                <c:pt idx="46">
                  <c:v>329.39115900000002</c:v>
                </c:pt>
                <c:pt idx="47">
                  <c:v>329.21665949999999</c:v>
                </c:pt>
                <c:pt idx="48">
                  <c:v>329.23931850000002</c:v>
                </c:pt>
                <c:pt idx="49">
                  <c:v>323.20210299999997</c:v>
                </c:pt>
                <c:pt idx="50">
                  <c:v>323.19430550000004</c:v>
                </c:pt>
                <c:pt idx="51">
                  <c:v>323.73448199999996</c:v>
                </c:pt>
                <c:pt idx="52">
                  <c:v>323.66323850000003</c:v>
                </c:pt>
                <c:pt idx="53">
                  <c:v>323.58865349999996</c:v>
                </c:pt>
                <c:pt idx="54">
                  <c:v>323.50514250000003</c:v>
                </c:pt>
                <c:pt idx="55">
                  <c:v>323.85992450000003</c:v>
                </c:pt>
                <c:pt idx="56">
                  <c:v>323.78411849999998</c:v>
                </c:pt>
                <c:pt idx="57">
                  <c:v>292.79998749999999</c:v>
                </c:pt>
                <c:pt idx="58">
                  <c:v>293.00077799999997</c:v>
                </c:pt>
                <c:pt idx="59">
                  <c:v>292.90257250000002</c:v>
                </c:pt>
                <c:pt idx="60">
                  <c:v>292.72549400000003</c:v>
                </c:pt>
                <c:pt idx="61">
                  <c:v>292.84036300000002</c:v>
                </c:pt>
                <c:pt idx="62">
                  <c:v>292.7431795</c:v>
                </c:pt>
                <c:pt idx="63">
                  <c:v>292.9086605</c:v>
                </c:pt>
                <c:pt idx="64">
                  <c:v>292.50524900000005</c:v>
                </c:pt>
                <c:pt idx="65">
                  <c:v>292.58534199999997</c:v>
                </c:pt>
                <c:pt idx="66">
                  <c:v>291.39977999999996</c:v>
                </c:pt>
                <c:pt idx="67">
                  <c:v>291.5359345</c:v>
                </c:pt>
                <c:pt idx="68">
                  <c:v>291.32543950000002</c:v>
                </c:pt>
                <c:pt idx="69">
                  <c:v>291.4438475</c:v>
                </c:pt>
                <c:pt idx="70">
                  <c:v>291.22001650000004</c:v>
                </c:pt>
                <c:pt idx="71">
                  <c:v>291.625473</c:v>
                </c:pt>
              </c:numCache>
            </c:numRef>
          </c:xVal>
          <c:yVal>
            <c:numRef>
              <c:f>' 10 contours'!$I$2:$I$73</c:f>
              <c:numCache>
                <c:formatCode>General</c:formatCode>
                <c:ptCount val="72"/>
                <c:pt idx="0">
                  <c:v>1.6919500555555571</c:v>
                </c:pt>
                <c:pt idx="1">
                  <c:v>1.6919500555555571</c:v>
                </c:pt>
                <c:pt idx="2">
                  <c:v>1.6919500555555571</c:v>
                </c:pt>
                <c:pt idx="3">
                  <c:v>1.6919500555555571</c:v>
                </c:pt>
                <c:pt idx="4">
                  <c:v>1.6919500555555571</c:v>
                </c:pt>
                <c:pt idx="5">
                  <c:v>1.6919500555555571</c:v>
                </c:pt>
                <c:pt idx="6">
                  <c:v>1.6919500555555571</c:v>
                </c:pt>
                <c:pt idx="7">
                  <c:v>1.6919500555555571</c:v>
                </c:pt>
                <c:pt idx="8">
                  <c:v>1.6919500555555571</c:v>
                </c:pt>
                <c:pt idx="9">
                  <c:v>1.6919500555555571</c:v>
                </c:pt>
                <c:pt idx="10">
                  <c:v>1.6919500555555571</c:v>
                </c:pt>
                <c:pt idx="11">
                  <c:v>1.6919500555555571</c:v>
                </c:pt>
                <c:pt idx="12">
                  <c:v>1.6919500555555571</c:v>
                </c:pt>
                <c:pt idx="13">
                  <c:v>1.6919500555555571</c:v>
                </c:pt>
                <c:pt idx="14">
                  <c:v>1.6919500555555571</c:v>
                </c:pt>
                <c:pt idx="15">
                  <c:v>1.6919500555555571</c:v>
                </c:pt>
                <c:pt idx="16">
                  <c:v>1.6919500555555571</c:v>
                </c:pt>
                <c:pt idx="17">
                  <c:v>1.6919500555555571</c:v>
                </c:pt>
                <c:pt idx="18">
                  <c:v>1.6919500555555571</c:v>
                </c:pt>
                <c:pt idx="19">
                  <c:v>1.6919500555555571</c:v>
                </c:pt>
                <c:pt idx="20">
                  <c:v>1.6919500555555571</c:v>
                </c:pt>
                <c:pt idx="21">
                  <c:v>1.6919500555555571</c:v>
                </c:pt>
                <c:pt idx="22">
                  <c:v>1.6919500555555571</c:v>
                </c:pt>
                <c:pt idx="23">
                  <c:v>1.6919500555555571</c:v>
                </c:pt>
                <c:pt idx="24">
                  <c:v>1.6919500555555571</c:v>
                </c:pt>
                <c:pt idx="25">
                  <c:v>1.6919500555555571</c:v>
                </c:pt>
                <c:pt idx="26">
                  <c:v>1.6919500555555571</c:v>
                </c:pt>
                <c:pt idx="27">
                  <c:v>1.6919500555555571</c:v>
                </c:pt>
                <c:pt idx="28">
                  <c:v>1.6919500555555571</c:v>
                </c:pt>
                <c:pt idx="29">
                  <c:v>1.6919500555555571</c:v>
                </c:pt>
                <c:pt idx="30">
                  <c:v>1.6919500555555571</c:v>
                </c:pt>
                <c:pt idx="31">
                  <c:v>1.6919500555555571</c:v>
                </c:pt>
                <c:pt idx="32">
                  <c:v>1.6919500555555571</c:v>
                </c:pt>
                <c:pt idx="33">
                  <c:v>1.6919500555555571</c:v>
                </c:pt>
                <c:pt idx="34">
                  <c:v>1.6919500555555571</c:v>
                </c:pt>
                <c:pt idx="35">
                  <c:v>1.6919500555555571</c:v>
                </c:pt>
                <c:pt idx="36">
                  <c:v>1.6919500555555571</c:v>
                </c:pt>
                <c:pt idx="37">
                  <c:v>1.6919500555555571</c:v>
                </c:pt>
                <c:pt idx="38">
                  <c:v>1.6919500555555571</c:v>
                </c:pt>
                <c:pt idx="39">
                  <c:v>1.6919500555555571</c:v>
                </c:pt>
                <c:pt idx="40">
                  <c:v>1.6919500555555571</c:v>
                </c:pt>
                <c:pt idx="41">
                  <c:v>1.6919500555555571</c:v>
                </c:pt>
                <c:pt idx="42">
                  <c:v>1.6919500555555571</c:v>
                </c:pt>
                <c:pt idx="43">
                  <c:v>1.6919500555555571</c:v>
                </c:pt>
                <c:pt idx="44">
                  <c:v>1.6919500555555571</c:v>
                </c:pt>
                <c:pt idx="45">
                  <c:v>1.6919500555555571</c:v>
                </c:pt>
                <c:pt idx="46">
                  <c:v>1.6919500555555571</c:v>
                </c:pt>
                <c:pt idx="47">
                  <c:v>1.6919500555555571</c:v>
                </c:pt>
                <c:pt idx="48">
                  <c:v>1.6919500555555571</c:v>
                </c:pt>
                <c:pt idx="49">
                  <c:v>1.6919500555555571</c:v>
                </c:pt>
                <c:pt idx="50">
                  <c:v>1.6919500555555571</c:v>
                </c:pt>
                <c:pt idx="51">
                  <c:v>1.6919500555555571</c:v>
                </c:pt>
                <c:pt idx="52">
                  <c:v>1.6919500555555571</c:v>
                </c:pt>
                <c:pt idx="53">
                  <c:v>1.6919500555555571</c:v>
                </c:pt>
                <c:pt idx="54">
                  <c:v>1.6919500555555571</c:v>
                </c:pt>
                <c:pt idx="55">
                  <c:v>1.6919500555555571</c:v>
                </c:pt>
                <c:pt idx="56">
                  <c:v>1.6919500555555571</c:v>
                </c:pt>
                <c:pt idx="57">
                  <c:v>1.6919500555555571</c:v>
                </c:pt>
                <c:pt idx="58">
                  <c:v>1.6919500555555571</c:v>
                </c:pt>
                <c:pt idx="59">
                  <c:v>1.6919500555555571</c:v>
                </c:pt>
                <c:pt idx="60">
                  <c:v>1.6919500555555571</c:v>
                </c:pt>
                <c:pt idx="61">
                  <c:v>1.6919500555555571</c:v>
                </c:pt>
                <c:pt idx="62">
                  <c:v>1.6919500555555571</c:v>
                </c:pt>
                <c:pt idx="63">
                  <c:v>1.6919500555555571</c:v>
                </c:pt>
                <c:pt idx="64">
                  <c:v>1.6919500555555571</c:v>
                </c:pt>
                <c:pt idx="65">
                  <c:v>1.6919500555555571</c:v>
                </c:pt>
                <c:pt idx="66">
                  <c:v>1.6919500555555571</c:v>
                </c:pt>
                <c:pt idx="67">
                  <c:v>1.6919500555555571</c:v>
                </c:pt>
                <c:pt idx="68">
                  <c:v>1.6919500555555571</c:v>
                </c:pt>
                <c:pt idx="69">
                  <c:v>1.6919500555555571</c:v>
                </c:pt>
                <c:pt idx="70">
                  <c:v>1.6919500555555571</c:v>
                </c:pt>
                <c:pt idx="71">
                  <c:v>1.6919500555555571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32384"/>
        <c:axId val="509732776"/>
      </c:scatterChart>
      <c:valAx>
        <c:axId val="509732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9732776"/>
        <c:crosses val="autoZero"/>
        <c:crossBetween val="midCat"/>
      </c:valAx>
      <c:valAx>
        <c:axId val="509732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9732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9733560"/>
        <c:axId val="509733952"/>
      </c:barChart>
      <c:catAx>
        <c:axId val="5097335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33952"/>
        <c:crosses val="autoZero"/>
        <c:auto val="1"/>
        <c:lblAlgn val="ctr"/>
        <c:lblOffset val="100"/>
        <c:noMultiLvlLbl val="0"/>
      </c:catAx>
      <c:valAx>
        <c:axId val="50973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33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9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9"/>
  <sheetViews>
    <sheetView tabSelected="1" zoomScale="70" zoomScaleNormal="70" workbookViewId="0">
      <pane ySplit="4815" topLeftCell="A59"/>
      <selection activeCell="C2" sqref="C2:D64"/>
      <selection pane="bottomLeft" activeCell="B69" sqref="B69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10410.992188</v>
      </c>
      <c r="D2" s="5">
        <v>10521.133789</v>
      </c>
      <c r="E2" s="5">
        <f t="shared" ref="E2:E8" si="0">D2-C2</f>
        <v>110.14160099999935</v>
      </c>
      <c r="F2">
        <f t="shared" ref="F2:F8" si="1">AVERAGE(C2,D2)</f>
        <v>10466.0629885</v>
      </c>
      <c r="G2">
        <f>$G$69</f>
        <v>68.739816650360837</v>
      </c>
      <c r="H2">
        <f>$G$70</f>
        <v>193.291185222655</v>
      </c>
      <c r="I2">
        <f>$E$65</f>
        <v>131.01550093650792</v>
      </c>
      <c r="J2">
        <f t="shared" ref="J2:J8" si="2">(E2/D2)*100</f>
        <v>1.0468605685363874</v>
      </c>
      <c r="O2">
        <f>D2/C2</f>
        <v>1.0105793568001089</v>
      </c>
      <c r="Y2" s="5"/>
    </row>
    <row r="3" spans="2:26" x14ac:dyDescent="0.25">
      <c r="B3" s="1">
        <v>2</v>
      </c>
      <c r="C3" s="5">
        <v>10461.324219</v>
      </c>
      <c r="D3" s="5">
        <v>10496.522461</v>
      </c>
      <c r="E3" s="5">
        <f t="shared" si="0"/>
        <v>35.198242000000391</v>
      </c>
      <c r="F3">
        <f t="shared" si="1"/>
        <v>10478.923340000001</v>
      </c>
      <c r="G3">
        <f>$G$69</f>
        <v>68.739816650360837</v>
      </c>
      <c r="H3">
        <f>$G$70</f>
        <v>193.291185222655</v>
      </c>
      <c r="I3">
        <f>$E$65</f>
        <v>131.01550093650792</v>
      </c>
      <c r="J3">
        <f t="shared" si="2"/>
        <v>0.33533241252786367</v>
      </c>
      <c r="L3" s="16"/>
      <c r="O3">
        <f t="shared" ref="O3:O43" si="3">D3/C3</f>
        <v>1.0033646067422395</v>
      </c>
      <c r="Y3" s="5"/>
    </row>
    <row r="4" spans="2:26" x14ac:dyDescent="0.25">
      <c r="B4" s="1">
        <v>3</v>
      </c>
      <c r="C4" s="5">
        <v>10422.382813</v>
      </c>
      <c r="D4" s="5">
        <v>10581.925781</v>
      </c>
      <c r="E4" s="5">
        <f t="shared" si="0"/>
        <v>159.54296799999975</v>
      </c>
      <c r="F4">
        <f t="shared" si="1"/>
        <v>10502.154297000001</v>
      </c>
      <c r="G4">
        <f>$G$69</f>
        <v>68.739816650360837</v>
      </c>
      <c r="H4">
        <f>$G$70</f>
        <v>193.291185222655</v>
      </c>
      <c r="I4">
        <f>$E$65</f>
        <v>131.01550093650792</v>
      </c>
      <c r="J4">
        <f t="shared" si="2"/>
        <v>1.5076931297936473</v>
      </c>
      <c r="O4">
        <f t="shared" si="3"/>
        <v>1.015307724813274</v>
      </c>
      <c r="Y4" s="5"/>
    </row>
    <row r="5" spans="2:26" x14ac:dyDescent="0.25">
      <c r="B5" s="1">
        <v>4</v>
      </c>
      <c r="C5" s="5">
        <v>10425.733398</v>
      </c>
      <c r="D5" s="5">
        <v>10604.544921999999</v>
      </c>
      <c r="E5" s="5">
        <f t="shared" si="0"/>
        <v>178.81152399999883</v>
      </c>
      <c r="F5">
        <f t="shared" si="1"/>
        <v>10515.139159999999</v>
      </c>
      <c r="G5">
        <f>$G$69</f>
        <v>68.739816650360837</v>
      </c>
      <c r="H5">
        <f>$G$70</f>
        <v>193.291185222655</v>
      </c>
      <c r="I5">
        <f>$E$65</f>
        <v>131.01550093650792</v>
      </c>
      <c r="J5">
        <f t="shared" si="2"/>
        <v>1.6861781935501978</v>
      </c>
      <c r="O5">
        <f t="shared" si="3"/>
        <v>1.0171509779862873</v>
      </c>
      <c r="Y5" s="5"/>
    </row>
    <row r="6" spans="2:26" x14ac:dyDescent="0.25">
      <c r="B6" s="1">
        <v>5</v>
      </c>
      <c r="C6" s="5">
        <v>10426.035156</v>
      </c>
      <c r="D6" s="5">
        <v>10518.132813</v>
      </c>
      <c r="E6" s="5">
        <f t="shared" si="0"/>
        <v>92.097657000000254</v>
      </c>
      <c r="F6">
        <f t="shared" si="1"/>
        <v>10472.083984500001</v>
      </c>
      <c r="G6">
        <f>$G$69</f>
        <v>68.739816650360837</v>
      </c>
      <c r="H6">
        <f>$G$70</f>
        <v>193.291185222655</v>
      </c>
      <c r="I6">
        <f>$E$65</f>
        <v>131.01550093650792</v>
      </c>
      <c r="J6">
        <f t="shared" si="2"/>
        <v>0.87560842439801823</v>
      </c>
      <c r="O6">
        <f t="shared" si="3"/>
        <v>1.008833430505651</v>
      </c>
      <c r="Y6" s="5"/>
    </row>
    <row r="7" spans="2:26" x14ac:dyDescent="0.25">
      <c r="B7" s="1">
        <v>6</v>
      </c>
      <c r="C7" s="5">
        <v>10410.871094</v>
      </c>
      <c r="D7" s="5">
        <v>10569.323242</v>
      </c>
      <c r="E7" s="5">
        <f t="shared" si="0"/>
        <v>158.45214800000031</v>
      </c>
      <c r="F7">
        <f t="shared" si="1"/>
        <v>10490.097168</v>
      </c>
      <c r="G7">
        <f>$G$69</f>
        <v>68.739816650360837</v>
      </c>
      <c r="H7">
        <f>$G$70</f>
        <v>193.291185222655</v>
      </c>
      <c r="I7">
        <f>$E$65</f>
        <v>131.01550093650792</v>
      </c>
      <c r="J7">
        <f t="shared" si="2"/>
        <v>1.4991702341957789</v>
      </c>
      <c r="O7">
        <f t="shared" si="3"/>
        <v>1.0152198741651233</v>
      </c>
      <c r="Y7" s="5"/>
    </row>
    <row r="8" spans="2:26" x14ac:dyDescent="0.25">
      <c r="B8" s="1">
        <v>7</v>
      </c>
      <c r="C8" s="5">
        <v>10416.374023</v>
      </c>
      <c r="D8" s="5">
        <v>10610.583008</v>
      </c>
      <c r="E8" s="5">
        <f t="shared" si="0"/>
        <v>194.2089849999993</v>
      </c>
      <c r="F8">
        <f t="shared" si="1"/>
        <v>10513.478515499999</v>
      </c>
      <c r="G8">
        <f>$G$69</f>
        <v>68.739816650360837</v>
      </c>
      <c r="H8">
        <f>$G$70</f>
        <v>193.291185222655</v>
      </c>
      <c r="I8">
        <f>$E$65</f>
        <v>131.01550093650792</v>
      </c>
      <c r="J8">
        <f t="shared" si="2"/>
        <v>1.8303328370700522</v>
      </c>
      <c r="O8">
        <f t="shared" si="3"/>
        <v>1.018644586357131</v>
      </c>
      <c r="Y8" s="5"/>
    </row>
    <row r="9" spans="2:26" x14ac:dyDescent="0.25">
      <c r="B9" s="1">
        <v>10</v>
      </c>
      <c r="C9" s="5">
        <v>8807.7060550000006</v>
      </c>
      <c r="D9" s="5">
        <v>8923.453125</v>
      </c>
      <c r="E9" s="5">
        <f t="shared" ref="E9:E43" si="4">D9-C9</f>
        <v>115.74706999999944</v>
      </c>
      <c r="F9">
        <f t="shared" ref="F9:F17" si="5">AVERAGE(C9,D9)</f>
        <v>8865.5795900000012</v>
      </c>
      <c r="G9">
        <f>$G$69</f>
        <v>68.739816650360837</v>
      </c>
      <c r="H9">
        <f>$G$70</f>
        <v>193.291185222655</v>
      </c>
      <c r="I9">
        <f>$E$65</f>
        <v>131.01550093650792</v>
      </c>
      <c r="J9">
        <f t="shared" ref="J9:J43" si="6">(E9/D9)*100</f>
        <v>1.2971107527390013</v>
      </c>
      <c r="O9">
        <f t="shared" si="3"/>
        <v>1.0131415682218745</v>
      </c>
      <c r="Y9" s="5"/>
    </row>
    <row r="10" spans="2:26" x14ac:dyDescent="0.25">
      <c r="B10" s="1">
        <v>12</v>
      </c>
      <c r="C10" s="5">
        <v>8806.4228519999997</v>
      </c>
      <c r="D10" s="5">
        <v>8933.8603519999997</v>
      </c>
      <c r="E10" s="5">
        <f t="shared" si="4"/>
        <v>127.4375</v>
      </c>
      <c r="F10">
        <f t="shared" si="5"/>
        <v>8870.1416019999997</v>
      </c>
      <c r="G10">
        <f>$G$69</f>
        <v>68.739816650360837</v>
      </c>
      <c r="H10">
        <f>$G$70</f>
        <v>193.291185222655</v>
      </c>
      <c r="I10">
        <f>$E$65</f>
        <v>131.01550093650792</v>
      </c>
      <c r="J10">
        <f t="shared" si="6"/>
        <v>1.4264550259224826</v>
      </c>
      <c r="O10">
        <f t="shared" si="3"/>
        <v>1.0144709721690297</v>
      </c>
      <c r="Y10" s="5"/>
    </row>
    <row r="11" spans="2:26" x14ac:dyDescent="0.25">
      <c r="B11" s="1">
        <v>13</v>
      </c>
      <c r="C11" s="5">
        <v>8814.6513670000004</v>
      </c>
      <c r="D11" s="5">
        <v>8926.0791019999997</v>
      </c>
      <c r="E11" s="5">
        <f t="shared" si="4"/>
        <v>111.4277349999993</v>
      </c>
      <c r="F11">
        <f t="shared" si="5"/>
        <v>8870.365234500001</v>
      </c>
      <c r="G11">
        <f>$G$69</f>
        <v>68.739816650360837</v>
      </c>
      <c r="H11">
        <f>$G$70</f>
        <v>193.291185222655</v>
      </c>
      <c r="I11">
        <f>$E$65</f>
        <v>131.01550093650792</v>
      </c>
      <c r="J11">
        <f t="shared" si="6"/>
        <v>1.2483390940937609</v>
      </c>
      <c r="O11">
        <f t="shared" si="3"/>
        <v>1.0126411959317141</v>
      </c>
      <c r="Y11" s="5"/>
    </row>
    <row r="12" spans="2:26" x14ac:dyDescent="0.25">
      <c r="B12" s="1">
        <v>14</v>
      </c>
      <c r="C12" s="5">
        <v>8814.3984380000002</v>
      </c>
      <c r="D12" s="5">
        <v>8944.7939449999994</v>
      </c>
      <c r="E12" s="5">
        <f t="shared" si="4"/>
        <v>130.39550699999927</v>
      </c>
      <c r="F12">
        <f t="shared" si="5"/>
        <v>8879.5961915000007</v>
      </c>
      <c r="G12">
        <f>$G$69</f>
        <v>68.739816650360837</v>
      </c>
      <c r="H12">
        <f>$G$70</f>
        <v>193.291185222655</v>
      </c>
      <c r="I12">
        <f>$E$65</f>
        <v>131.01550093650792</v>
      </c>
      <c r="J12">
        <f t="shared" si="6"/>
        <v>1.4577810042554231</v>
      </c>
      <c r="O12">
        <f t="shared" si="3"/>
        <v>1.0147934663853915</v>
      </c>
      <c r="Y12" s="5"/>
    </row>
    <row r="13" spans="2:26" x14ac:dyDescent="0.25">
      <c r="B13" s="1">
        <v>16</v>
      </c>
      <c r="C13">
        <v>8811.2753909999992</v>
      </c>
      <c r="D13">
        <v>8926.6699219999991</v>
      </c>
      <c r="E13" s="5">
        <f t="shared" si="4"/>
        <v>115.39453099999992</v>
      </c>
      <c r="F13">
        <f t="shared" si="5"/>
        <v>8868.9726564999983</v>
      </c>
      <c r="G13">
        <f>$G$69</f>
        <v>68.739816650360837</v>
      </c>
      <c r="H13">
        <f>$G$70</f>
        <v>193.291185222655</v>
      </c>
      <c r="I13">
        <f>$E$65</f>
        <v>131.01550093650792</v>
      </c>
      <c r="J13">
        <f t="shared" si="6"/>
        <v>1.292694050617994</v>
      </c>
      <c r="O13">
        <f t="shared" si="3"/>
        <v>1.013096234753696</v>
      </c>
      <c r="Y13" s="5"/>
    </row>
    <row r="14" spans="2:26" x14ac:dyDescent="0.25">
      <c r="B14" s="1">
        <v>17</v>
      </c>
      <c r="C14">
        <v>16419.552734000001</v>
      </c>
      <c r="D14">
        <v>16588.4375</v>
      </c>
      <c r="E14" s="5">
        <f t="shared" si="4"/>
        <v>168.88476599999922</v>
      </c>
      <c r="F14">
        <f t="shared" si="5"/>
        <v>16503.995116999999</v>
      </c>
      <c r="G14">
        <f>$G$69</f>
        <v>68.739816650360837</v>
      </c>
      <c r="H14">
        <f>$G$70</f>
        <v>193.291185222655</v>
      </c>
      <c r="I14">
        <f>$E$65</f>
        <v>131.01550093650792</v>
      </c>
      <c r="J14">
        <f t="shared" si="6"/>
        <v>1.0180872429968115</v>
      </c>
      <c r="O14">
        <f t="shared" si="3"/>
        <v>1.0102855886963529</v>
      </c>
      <c r="Y14" s="5"/>
    </row>
    <row r="15" spans="2:26" x14ac:dyDescent="0.25">
      <c r="B15" s="1">
        <v>19</v>
      </c>
      <c r="C15">
        <v>16411.244140999999</v>
      </c>
      <c r="D15">
        <v>16597.332031000002</v>
      </c>
      <c r="E15" s="5">
        <f t="shared" si="4"/>
        <v>186.08789000000252</v>
      </c>
      <c r="F15">
        <f t="shared" si="5"/>
        <v>16504.288086</v>
      </c>
      <c r="G15">
        <f>$G$69</f>
        <v>68.739816650360837</v>
      </c>
      <c r="H15">
        <f>$G$70</f>
        <v>193.291185222655</v>
      </c>
      <c r="I15">
        <f>$E$65</f>
        <v>131.01550093650792</v>
      </c>
      <c r="J15">
        <f t="shared" si="6"/>
        <v>1.1211915846018692</v>
      </c>
      <c r="O15">
        <f t="shared" si="3"/>
        <v>1.0113390483013474</v>
      </c>
      <c r="Y15" s="5"/>
    </row>
    <row r="16" spans="2:26" x14ac:dyDescent="0.25">
      <c r="B16" s="1">
        <v>20</v>
      </c>
      <c r="C16">
        <v>16425.458984000001</v>
      </c>
      <c r="D16">
        <v>16519.753906000002</v>
      </c>
      <c r="E16" s="5">
        <f t="shared" si="4"/>
        <v>94.294922000000952</v>
      </c>
      <c r="F16">
        <f t="shared" si="5"/>
        <v>16472.606445000001</v>
      </c>
      <c r="G16">
        <f>$G$69</f>
        <v>68.739816650360837</v>
      </c>
      <c r="H16">
        <f>$G$70</f>
        <v>193.291185222655</v>
      </c>
      <c r="I16">
        <f>$E$65</f>
        <v>131.01550093650792</v>
      </c>
      <c r="J16">
        <f t="shared" si="6"/>
        <v>0.57080100912249598</v>
      </c>
      <c r="O16">
        <f t="shared" si="3"/>
        <v>1.0057407785129082</v>
      </c>
      <c r="Y16" s="5"/>
    </row>
    <row r="17" spans="2:25" x14ac:dyDescent="0.25">
      <c r="B17" s="1">
        <v>21</v>
      </c>
      <c r="C17">
        <v>16433.173827999999</v>
      </c>
      <c r="D17">
        <v>16557.099609000001</v>
      </c>
      <c r="E17" s="5">
        <f t="shared" si="4"/>
        <v>123.92578100000173</v>
      </c>
      <c r="F17">
        <f t="shared" si="5"/>
        <v>16495.136718499998</v>
      </c>
      <c r="G17">
        <f>$G$69</f>
        <v>68.739816650360837</v>
      </c>
      <c r="H17">
        <f>$G$70</f>
        <v>193.291185222655</v>
      </c>
      <c r="I17">
        <f>$E$65</f>
        <v>131.01550093650792</v>
      </c>
      <c r="J17">
        <f t="shared" si="6"/>
        <v>0.74847517938853836</v>
      </c>
      <c r="O17">
        <f t="shared" si="3"/>
        <v>1.0075411957724714</v>
      </c>
      <c r="Y17" s="5"/>
    </row>
    <row r="18" spans="2:25" x14ac:dyDescent="0.25">
      <c r="B18" s="1">
        <v>23</v>
      </c>
      <c r="C18">
        <v>16391.136718999998</v>
      </c>
      <c r="D18">
        <v>16509.503906000002</v>
      </c>
      <c r="E18" s="5">
        <f t="shared" si="4"/>
        <v>118.36718700000347</v>
      </c>
      <c r="F18">
        <f t="shared" ref="F18:F42" si="7">AVERAGE(C18,D18)</f>
        <v>16450.3203125</v>
      </c>
      <c r="G18">
        <f>$G$69</f>
        <v>68.739816650360837</v>
      </c>
      <c r="H18">
        <f>$G$70</f>
        <v>193.291185222655</v>
      </c>
      <c r="I18">
        <f>$E$65</f>
        <v>131.01550093650792</v>
      </c>
      <c r="J18">
        <f t="shared" si="6"/>
        <v>0.71696392377354001</v>
      </c>
      <c r="O18">
        <f t="shared" si="3"/>
        <v>1.0072214141721358</v>
      </c>
      <c r="Y18" s="5"/>
    </row>
    <row r="19" spans="2:25" x14ac:dyDescent="0.25">
      <c r="B19" s="1">
        <v>24</v>
      </c>
      <c r="C19">
        <v>16403.84375</v>
      </c>
      <c r="D19">
        <v>16499.320313</v>
      </c>
      <c r="E19" s="5">
        <f t="shared" si="4"/>
        <v>95.476563000000169</v>
      </c>
      <c r="F19">
        <f t="shared" si="7"/>
        <v>16451.582031500002</v>
      </c>
      <c r="G19">
        <f>$G$69</f>
        <v>68.739816650360837</v>
      </c>
      <c r="H19">
        <f>$G$70</f>
        <v>193.291185222655</v>
      </c>
      <c r="I19">
        <f>$E$65</f>
        <v>131.01550093650792</v>
      </c>
      <c r="J19">
        <f t="shared" si="6"/>
        <v>0.57866967359117882</v>
      </c>
      <c r="O19">
        <f t="shared" si="3"/>
        <v>1.005820377495366</v>
      </c>
      <c r="Y19" s="5"/>
    </row>
    <row r="20" spans="2:25" x14ac:dyDescent="0.25">
      <c r="B20" s="1">
        <v>25</v>
      </c>
      <c r="C20">
        <v>16395.375</v>
      </c>
      <c r="D20">
        <v>16549.080077999999</v>
      </c>
      <c r="E20" s="5">
        <f t="shared" si="4"/>
        <v>153.70507799999905</v>
      </c>
      <c r="F20">
        <f t="shared" si="7"/>
        <v>16472.227539</v>
      </c>
      <c r="G20">
        <f>$G$69</f>
        <v>68.739816650360837</v>
      </c>
      <c r="H20">
        <f>$G$70</f>
        <v>193.291185222655</v>
      </c>
      <c r="I20">
        <f>$E$65</f>
        <v>131.01550093650792</v>
      </c>
      <c r="J20">
        <f t="shared" si="6"/>
        <v>0.92878321499169825</v>
      </c>
      <c r="O20">
        <f t="shared" si="3"/>
        <v>1.0093749046911096</v>
      </c>
      <c r="Y20" s="5"/>
    </row>
    <row r="21" spans="2:25" x14ac:dyDescent="0.25">
      <c r="B21" s="1">
        <v>26</v>
      </c>
      <c r="C21">
        <v>14514.643555000001</v>
      </c>
      <c r="D21">
        <v>14626.030273</v>
      </c>
      <c r="E21" s="5">
        <f t="shared" si="4"/>
        <v>111.38671799999975</v>
      </c>
      <c r="F21">
        <f t="shared" si="7"/>
        <v>14570.336914</v>
      </c>
      <c r="G21">
        <f>$G$69</f>
        <v>68.739816650360837</v>
      </c>
      <c r="H21">
        <f>$G$70</f>
        <v>193.291185222655</v>
      </c>
      <c r="I21">
        <f>$E$65</f>
        <v>131.01550093650792</v>
      </c>
      <c r="J21">
        <f t="shared" si="6"/>
        <v>0.76156493539892556</v>
      </c>
      <c r="O21">
        <f t="shared" si="3"/>
        <v>1.0076740925519752</v>
      </c>
      <c r="Y21" s="5"/>
    </row>
    <row r="22" spans="2:25" x14ac:dyDescent="0.25">
      <c r="B22" s="1">
        <v>27</v>
      </c>
      <c r="C22">
        <v>14514.595703000001</v>
      </c>
      <c r="D22">
        <v>14654.694336</v>
      </c>
      <c r="E22" s="5">
        <f t="shared" si="4"/>
        <v>140.09863299999961</v>
      </c>
      <c r="F22">
        <f t="shared" si="7"/>
        <v>14584.6450195</v>
      </c>
      <c r="G22">
        <f>$G$69</f>
        <v>68.739816650360837</v>
      </c>
      <c r="H22">
        <f>$G$70</f>
        <v>193.291185222655</v>
      </c>
      <c r="I22">
        <f>$E$65</f>
        <v>131.01550093650792</v>
      </c>
      <c r="J22">
        <f t="shared" si="6"/>
        <v>0.95599832918957728</v>
      </c>
      <c r="O22">
        <f t="shared" si="3"/>
        <v>1.0096522587240264</v>
      </c>
      <c r="Y22" s="5"/>
    </row>
    <row r="23" spans="2:25" x14ac:dyDescent="0.25">
      <c r="B23" s="1">
        <v>28</v>
      </c>
      <c r="C23">
        <v>14534.814453000001</v>
      </c>
      <c r="D23">
        <v>14602.622069999999</v>
      </c>
      <c r="E23" s="5">
        <f t="shared" si="4"/>
        <v>67.807616999998572</v>
      </c>
      <c r="F23">
        <f t="shared" si="7"/>
        <v>14568.7182615</v>
      </c>
      <c r="G23">
        <f>$G$69</f>
        <v>68.739816650360837</v>
      </c>
      <c r="H23">
        <f>$G$70</f>
        <v>193.291185222655</v>
      </c>
      <c r="I23">
        <f>$E$65</f>
        <v>131.01550093650792</v>
      </c>
      <c r="J23">
        <f t="shared" si="6"/>
        <v>0.46435233805923304</v>
      </c>
      <c r="O23">
        <f t="shared" si="3"/>
        <v>1.0046651862821685</v>
      </c>
      <c r="Y23" s="5"/>
    </row>
    <row r="24" spans="2:25" x14ac:dyDescent="0.25">
      <c r="B24" s="1">
        <v>30</v>
      </c>
      <c r="C24">
        <v>14530.241211</v>
      </c>
      <c r="D24">
        <v>14621.609375</v>
      </c>
      <c r="E24" s="5">
        <f t="shared" si="4"/>
        <v>91.368163999999524</v>
      </c>
      <c r="F24">
        <f t="shared" si="7"/>
        <v>14575.925293</v>
      </c>
      <c r="G24">
        <f>$G$69</f>
        <v>68.739816650360837</v>
      </c>
      <c r="H24">
        <f>$G$70</f>
        <v>193.291185222655</v>
      </c>
      <c r="I24">
        <f>$E$65</f>
        <v>131.01550093650792</v>
      </c>
      <c r="J24">
        <f t="shared" si="6"/>
        <v>0.62488445462248932</v>
      </c>
      <c r="O24">
        <f t="shared" si="3"/>
        <v>1.0062881381439717</v>
      </c>
      <c r="Y24" s="5"/>
    </row>
    <row r="25" spans="2:25" x14ac:dyDescent="0.25">
      <c r="B25" s="1">
        <v>31</v>
      </c>
      <c r="C25">
        <v>14519.417969</v>
      </c>
      <c r="D25">
        <v>14636.895508</v>
      </c>
      <c r="E25" s="5">
        <f t="shared" si="4"/>
        <v>117.47753899999952</v>
      </c>
      <c r="F25">
        <f t="shared" si="7"/>
        <v>14578.1567385</v>
      </c>
      <c r="G25">
        <f>$G$69</f>
        <v>68.739816650360837</v>
      </c>
      <c r="H25">
        <f>$G$70</f>
        <v>193.291185222655</v>
      </c>
      <c r="I25">
        <f>$E$65</f>
        <v>131.01550093650792</v>
      </c>
      <c r="J25">
        <f t="shared" si="6"/>
        <v>0.80261240463041172</v>
      </c>
      <c r="O25">
        <f t="shared" si="3"/>
        <v>1.0080910639290654</v>
      </c>
      <c r="Y25" s="5"/>
    </row>
    <row r="26" spans="2:25" x14ac:dyDescent="0.25">
      <c r="B26" s="1">
        <v>32</v>
      </c>
      <c r="C26">
        <v>14520.944336</v>
      </c>
      <c r="D26">
        <v>14636.178711</v>
      </c>
      <c r="E26" s="5">
        <f t="shared" si="4"/>
        <v>115.234375</v>
      </c>
      <c r="F26">
        <f t="shared" si="7"/>
        <v>14578.5615235</v>
      </c>
      <c r="G26">
        <f>$G$69</f>
        <v>68.739816650360837</v>
      </c>
      <c r="H26">
        <f>$G$70</f>
        <v>193.291185222655</v>
      </c>
      <c r="I26">
        <f>$E$65</f>
        <v>131.01550093650792</v>
      </c>
      <c r="J26">
        <f t="shared" si="6"/>
        <v>0.78732555317457398</v>
      </c>
      <c r="O26">
        <f t="shared" si="3"/>
        <v>1.0079357356060041</v>
      </c>
      <c r="Y26" s="5"/>
    </row>
    <row r="27" spans="2:25" x14ac:dyDescent="0.25">
      <c r="B27" s="1">
        <v>33</v>
      </c>
      <c r="C27">
        <v>14506.502930000001</v>
      </c>
      <c r="D27">
        <v>14640.184569999999</v>
      </c>
      <c r="E27" s="5">
        <f t="shared" si="4"/>
        <v>133.68163999999888</v>
      </c>
      <c r="F27">
        <f t="shared" si="7"/>
        <v>14573.34375</v>
      </c>
      <c r="G27">
        <f>$G$69</f>
        <v>68.739816650360837</v>
      </c>
      <c r="H27">
        <f>$G$70</f>
        <v>193.291185222655</v>
      </c>
      <c r="I27">
        <f>$E$65</f>
        <v>131.01550093650792</v>
      </c>
      <c r="J27">
        <f t="shared" si="6"/>
        <v>0.91311444443079781</v>
      </c>
      <c r="O27">
        <f t="shared" si="3"/>
        <v>1.0092152905938163</v>
      </c>
      <c r="Y27" s="5"/>
    </row>
    <row r="28" spans="2:25" x14ac:dyDescent="0.25">
      <c r="B28" s="1">
        <v>34</v>
      </c>
      <c r="C28">
        <v>8812.4570309999999</v>
      </c>
      <c r="D28">
        <v>8919.2617190000001</v>
      </c>
      <c r="E28" s="5">
        <f t="shared" si="4"/>
        <v>106.80468800000017</v>
      </c>
      <c r="F28">
        <f t="shared" si="7"/>
        <v>8865.859375</v>
      </c>
      <c r="G28">
        <f>$G$69</f>
        <v>68.739816650360837</v>
      </c>
      <c r="H28">
        <f>$G$70</f>
        <v>193.291185222655</v>
      </c>
      <c r="I28">
        <f>$E$65</f>
        <v>131.01550093650792</v>
      </c>
      <c r="J28">
        <f t="shared" si="6"/>
        <v>1.1974610832697348</v>
      </c>
      <c r="O28">
        <f t="shared" si="3"/>
        <v>1.0121197400026223</v>
      </c>
      <c r="Y28" s="5"/>
    </row>
    <row r="29" spans="2:25" x14ac:dyDescent="0.25">
      <c r="B29" s="1">
        <v>35</v>
      </c>
      <c r="C29">
        <v>8800.2431639999995</v>
      </c>
      <c r="D29">
        <v>8909.1845699999994</v>
      </c>
      <c r="E29" s="5">
        <f t="shared" si="4"/>
        <v>108.94140599999992</v>
      </c>
      <c r="F29">
        <f t="shared" si="7"/>
        <v>8854.7138669999986</v>
      </c>
      <c r="G29">
        <f>$G$69</f>
        <v>68.739816650360837</v>
      </c>
      <c r="H29">
        <f>$G$70</f>
        <v>193.291185222655</v>
      </c>
      <c r="I29">
        <f>$E$65</f>
        <v>131.01550093650792</v>
      </c>
      <c r="J29">
        <f t="shared" si="6"/>
        <v>1.2227988447656541</v>
      </c>
      <c r="O29">
        <f t="shared" si="3"/>
        <v>1.0123793631573337</v>
      </c>
      <c r="Y29" s="5"/>
    </row>
    <row r="30" spans="2:25" x14ac:dyDescent="0.25">
      <c r="B30" s="1">
        <v>36</v>
      </c>
      <c r="C30">
        <v>8799.7265630000002</v>
      </c>
      <c r="D30">
        <v>8931.3320309999999</v>
      </c>
      <c r="E30" s="5">
        <f t="shared" si="4"/>
        <v>131.60546799999975</v>
      </c>
      <c r="F30">
        <f t="shared" si="7"/>
        <v>8865.529297000001</v>
      </c>
      <c r="G30">
        <f>$G$69</f>
        <v>68.739816650360837</v>
      </c>
      <c r="H30">
        <f>$G$70</f>
        <v>193.291185222655</v>
      </c>
      <c r="I30">
        <f>$E$65</f>
        <v>131.01550093650792</v>
      </c>
      <c r="J30">
        <f t="shared" si="6"/>
        <v>1.4735256459306048</v>
      </c>
      <c r="O30">
        <f t="shared" si="3"/>
        <v>1.014955631525343</v>
      </c>
      <c r="Y30" s="5"/>
    </row>
    <row r="31" spans="2:25" x14ac:dyDescent="0.25">
      <c r="B31" s="1">
        <v>37</v>
      </c>
      <c r="C31">
        <v>8817.3076170000004</v>
      </c>
      <c r="D31">
        <v>8937.9990230000003</v>
      </c>
      <c r="E31" s="5">
        <f t="shared" si="4"/>
        <v>120.69140599999992</v>
      </c>
      <c r="F31">
        <f t="shared" si="7"/>
        <v>8877.6533200000013</v>
      </c>
      <c r="G31">
        <f>$G$69</f>
        <v>68.739816650360837</v>
      </c>
      <c r="H31">
        <f>$G$70</f>
        <v>193.291185222655</v>
      </c>
      <c r="I31">
        <f>$E$65</f>
        <v>131.01550093650792</v>
      </c>
      <c r="J31">
        <f t="shared" si="6"/>
        <v>1.3503179591922843</v>
      </c>
      <c r="O31">
        <f t="shared" si="3"/>
        <v>1.013688011266308</v>
      </c>
      <c r="Y31" s="5"/>
    </row>
    <row r="32" spans="2:25" x14ac:dyDescent="0.25">
      <c r="B32" s="1">
        <v>38</v>
      </c>
      <c r="C32">
        <v>8805.2275389999995</v>
      </c>
      <c r="D32">
        <v>8876.9462889999995</v>
      </c>
      <c r="E32" s="5">
        <f t="shared" si="4"/>
        <v>71.71875</v>
      </c>
      <c r="F32">
        <f t="shared" si="7"/>
        <v>8841.0869139999995</v>
      </c>
      <c r="G32">
        <f>$G$69</f>
        <v>68.739816650360837</v>
      </c>
      <c r="H32">
        <f>$G$70</f>
        <v>193.291185222655</v>
      </c>
      <c r="I32">
        <f>$E$65</f>
        <v>131.01550093650792</v>
      </c>
      <c r="J32">
        <f t="shared" si="6"/>
        <v>0.80792141424660147</v>
      </c>
      <c r="O32">
        <f t="shared" si="3"/>
        <v>1.0081450194991946</v>
      </c>
      <c r="Y32" s="5"/>
    </row>
    <row r="33" spans="2:25" x14ac:dyDescent="0.25">
      <c r="B33" s="1">
        <v>39</v>
      </c>
      <c r="C33">
        <v>8801.0976559999999</v>
      </c>
      <c r="D33">
        <v>8891.4824219999991</v>
      </c>
      <c r="E33" s="5">
        <f t="shared" si="4"/>
        <v>90.384765999999217</v>
      </c>
      <c r="F33">
        <f t="shared" si="7"/>
        <v>8846.2900389999995</v>
      </c>
      <c r="G33">
        <f>$G$69</f>
        <v>68.739816650360837</v>
      </c>
      <c r="H33">
        <f>$G$70</f>
        <v>193.291185222655</v>
      </c>
      <c r="I33">
        <f>$E$65</f>
        <v>131.01550093650792</v>
      </c>
      <c r="J33">
        <f t="shared" si="6"/>
        <v>1.0165320214361802</v>
      </c>
      <c r="O33">
        <f t="shared" si="3"/>
        <v>1.0102697151574476</v>
      </c>
      <c r="Y33" s="5"/>
    </row>
    <row r="34" spans="2:25" x14ac:dyDescent="0.25">
      <c r="B34" s="1">
        <v>40</v>
      </c>
      <c r="C34">
        <v>8808.03125</v>
      </c>
      <c r="D34">
        <v>8941.4306639999995</v>
      </c>
      <c r="E34" s="5">
        <f t="shared" si="4"/>
        <v>133.39941399999952</v>
      </c>
      <c r="F34">
        <f t="shared" si="7"/>
        <v>8874.7309569999998</v>
      </c>
      <c r="G34">
        <f>$G$69</f>
        <v>68.739816650360837</v>
      </c>
      <c r="H34">
        <f>$G$70</f>
        <v>193.291185222655</v>
      </c>
      <c r="I34">
        <f>$E$65</f>
        <v>131.01550093650792</v>
      </c>
      <c r="J34">
        <f t="shared" si="6"/>
        <v>1.4919247155501907</v>
      </c>
      <c r="O34">
        <f t="shared" si="3"/>
        <v>1.0151452021698946</v>
      </c>
      <c r="Y34" s="5"/>
    </row>
    <row r="35" spans="2:25" x14ac:dyDescent="0.25">
      <c r="B35" s="1">
        <v>41</v>
      </c>
      <c r="C35">
        <v>8789.8300780000009</v>
      </c>
      <c r="D35">
        <v>8949.1210940000001</v>
      </c>
      <c r="E35" s="5">
        <f t="shared" si="4"/>
        <v>159.29101599999922</v>
      </c>
      <c r="F35">
        <f t="shared" si="7"/>
        <v>8869.4755860000005</v>
      </c>
      <c r="G35">
        <f>$G$69</f>
        <v>68.739816650360837</v>
      </c>
      <c r="H35">
        <f>$G$70</f>
        <v>193.291185222655</v>
      </c>
      <c r="I35">
        <f>$E$65</f>
        <v>131.01550093650792</v>
      </c>
      <c r="J35">
        <f t="shared" si="6"/>
        <v>1.7799626837857514</v>
      </c>
      <c r="O35">
        <f t="shared" si="3"/>
        <v>1.0181221951489925</v>
      </c>
      <c r="Y35" s="5"/>
    </row>
    <row r="36" spans="2:25" x14ac:dyDescent="0.25">
      <c r="B36" s="1">
        <v>42</v>
      </c>
      <c r="C36">
        <v>8789.3251949999994</v>
      </c>
      <c r="D36">
        <v>8919.9853519999997</v>
      </c>
      <c r="E36" s="5">
        <f t="shared" si="4"/>
        <v>130.66015700000025</v>
      </c>
      <c r="F36">
        <f t="shared" si="7"/>
        <v>8854.6552735000005</v>
      </c>
      <c r="G36">
        <f>$G$69</f>
        <v>68.739816650360837</v>
      </c>
      <c r="H36">
        <f>$G$70</f>
        <v>193.291185222655</v>
      </c>
      <c r="I36">
        <f>$E$65</f>
        <v>131.01550093650792</v>
      </c>
      <c r="J36">
        <f t="shared" si="6"/>
        <v>1.4648023717965435</v>
      </c>
      <c r="O36">
        <f t="shared" si="3"/>
        <v>1.0148657779864976</v>
      </c>
      <c r="Y36" s="5"/>
    </row>
    <row r="37" spans="2:25" x14ac:dyDescent="0.25">
      <c r="B37" s="1">
        <v>43</v>
      </c>
      <c r="C37">
        <v>8330.0253909999992</v>
      </c>
      <c r="D37">
        <v>8446.5556639999995</v>
      </c>
      <c r="E37" s="5">
        <f t="shared" si="4"/>
        <v>116.53027300000031</v>
      </c>
      <c r="F37">
        <f t="shared" si="7"/>
        <v>8388.2905274999994</v>
      </c>
      <c r="G37">
        <f>$G$69</f>
        <v>68.739816650360837</v>
      </c>
      <c r="H37">
        <f>$G$70</f>
        <v>193.291185222655</v>
      </c>
      <c r="I37">
        <f>$E$65</f>
        <v>131.01550093650792</v>
      </c>
      <c r="J37">
        <f t="shared" si="6"/>
        <v>1.3796188367841238</v>
      </c>
      <c r="O37">
        <f t="shared" si="3"/>
        <v>1.0139891858103942</v>
      </c>
      <c r="Y37" s="5"/>
    </row>
    <row r="38" spans="2:25" x14ac:dyDescent="0.25">
      <c r="B38" s="1">
        <v>44</v>
      </c>
      <c r="C38">
        <v>8351.9130860000005</v>
      </c>
      <c r="D38">
        <v>8491.5068360000005</v>
      </c>
      <c r="E38" s="5">
        <f t="shared" si="4"/>
        <v>139.59375</v>
      </c>
      <c r="F38">
        <f t="shared" si="7"/>
        <v>8421.7099610000005</v>
      </c>
      <c r="G38">
        <f>$G$69</f>
        <v>68.739816650360837</v>
      </c>
      <c r="H38">
        <f>$G$70</f>
        <v>193.291185222655</v>
      </c>
      <c r="I38">
        <f>$E$65</f>
        <v>131.01550093650792</v>
      </c>
      <c r="J38">
        <f t="shared" si="6"/>
        <v>1.6439220116762794</v>
      </c>
      <c r="O38">
        <f t="shared" si="3"/>
        <v>1.0167139849951259</v>
      </c>
      <c r="Y38" s="5"/>
    </row>
    <row r="39" spans="2:25" x14ac:dyDescent="0.25">
      <c r="B39" s="1">
        <v>45</v>
      </c>
      <c r="C39">
        <v>8353.8251949999994</v>
      </c>
      <c r="D39">
        <v>8474.4785159999992</v>
      </c>
      <c r="E39" s="5">
        <f t="shared" si="4"/>
        <v>120.65332099999978</v>
      </c>
      <c r="F39">
        <f t="shared" si="7"/>
        <v>8414.1518555000002</v>
      </c>
      <c r="G39">
        <f>$G$69</f>
        <v>68.739816650360837</v>
      </c>
      <c r="H39">
        <f>$G$70</f>
        <v>193.291185222655</v>
      </c>
      <c r="I39">
        <f>$E$65</f>
        <v>131.01550093650792</v>
      </c>
      <c r="J39">
        <f t="shared" si="6"/>
        <v>1.4237256106343734</v>
      </c>
      <c r="O39">
        <f t="shared" si="3"/>
        <v>1.0144428831324139</v>
      </c>
      <c r="Y39" s="5"/>
    </row>
    <row r="40" spans="2:25" x14ac:dyDescent="0.25">
      <c r="B40" s="1">
        <v>46</v>
      </c>
      <c r="C40">
        <v>8328.4169920000004</v>
      </c>
      <c r="D40">
        <v>8452.2304690000001</v>
      </c>
      <c r="E40" s="5">
        <f t="shared" si="4"/>
        <v>123.81347699999969</v>
      </c>
      <c r="F40">
        <f t="shared" si="7"/>
        <v>8390.3237305000002</v>
      </c>
      <c r="G40">
        <f>$G$69</f>
        <v>68.739816650360837</v>
      </c>
      <c r="H40">
        <f>$G$70</f>
        <v>193.291185222655</v>
      </c>
      <c r="I40">
        <f>$E$65</f>
        <v>131.01550093650792</v>
      </c>
      <c r="J40">
        <f t="shared" si="6"/>
        <v>1.4648615824439097</v>
      </c>
      <c r="O40">
        <f t="shared" si="3"/>
        <v>1.014866387828435</v>
      </c>
      <c r="Y40" s="5"/>
    </row>
    <row r="41" spans="2:25" x14ac:dyDescent="0.25">
      <c r="B41" s="1">
        <v>47</v>
      </c>
      <c r="C41">
        <v>8333.7841800000006</v>
      </c>
      <c r="D41">
        <v>8448.2441409999992</v>
      </c>
      <c r="E41" s="5">
        <f t="shared" si="4"/>
        <v>114.45996099999866</v>
      </c>
      <c r="F41">
        <f t="shared" si="7"/>
        <v>8391.014160499999</v>
      </c>
      <c r="G41">
        <f>$G$69</f>
        <v>68.739816650360837</v>
      </c>
      <c r="H41">
        <f>$G$70</f>
        <v>193.291185222655</v>
      </c>
      <c r="I41">
        <f>$E$65</f>
        <v>131.01550093650792</v>
      </c>
      <c r="J41">
        <f t="shared" si="6"/>
        <v>1.3548372784886198</v>
      </c>
      <c r="O41">
        <f t="shared" si="3"/>
        <v>1.0137344522641571</v>
      </c>
      <c r="Y41" s="5"/>
    </row>
    <row r="42" spans="2:25" x14ac:dyDescent="0.25">
      <c r="B42" s="1">
        <v>48</v>
      </c>
      <c r="C42">
        <v>8360.4375</v>
      </c>
      <c r="D42">
        <v>8454.5996090000008</v>
      </c>
      <c r="E42" s="5">
        <f t="shared" si="4"/>
        <v>94.162109000000783</v>
      </c>
      <c r="F42">
        <f t="shared" si="7"/>
        <v>8407.5185545000004</v>
      </c>
      <c r="G42">
        <f>$G$69</f>
        <v>68.739816650360837</v>
      </c>
      <c r="H42">
        <f>$G$70</f>
        <v>193.291185222655</v>
      </c>
      <c r="I42">
        <f>$E$65</f>
        <v>131.01550093650792</v>
      </c>
      <c r="J42">
        <f t="shared" si="6"/>
        <v>1.1137382413682173</v>
      </c>
      <c r="O42">
        <f t="shared" si="3"/>
        <v>1.0112628207554928</v>
      </c>
      <c r="Y42" s="5"/>
    </row>
    <row r="43" spans="2:25" s="5" customFormat="1" x14ac:dyDescent="0.25">
      <c r="B43" s="1">
        <v>49</v>
      </c>
      <c r="C43" s="5">
        <v>8315.8232420000004</v>
      </c>
      <c r="D43" s="5">
        <v>8498.5322269999997</v>
      </c>
      <c r="E43" s="5">
        <f t="shared" si="4"/>
        <v>182.7089849999993</v>
      </c>
      <c r="F43" s="5">
        <f t="shared" ref="F43:F46" si="8">AVERAGE(C43,D43)</f>
        <v>8407.177734500001</v>
      </c>
      <c r="G43">
        <f>$G$69</f>
        <v>68.739816650360837</v>
      </c>
      <c r="H43">
        <f>$G$70</f>
        <v>193.291185222655</v>
      </c>
      <c r="I43">
        <f>$E$65</f>
        <v>131.01550093650792</v>
      </c>
      <c r="J43">
        <f t="shared" si="6"/>
        <v>2.1498887116004499</v>
      </c>
      <c r="O43">
        <f t="shared" si="3"/>
        <v>1.0219712444195792</v>
      </c>
      <c r="W43"/>
      <c r="X43"/>
    </row>
    <row r="44" spans="2:25" x14ac:dyDescent="0.25">
      <c r="B44" s="1">
        <v>52</v>
      </c>
      <c r="C44">
        <v>8330.4453130000002</v>
      </c>
      <c r="D44">
        <v>8461.1445309999999</v>
      </c>
      <c r="E44" s="5">
        <f t="shared" ref="E44:E64" si="9">D44-C44</f>
        <v>130.69921799999975</v>
      </c>
      <c r="F44">
        <f t="shared" si="8"/>
        <v>8395.794922000001</v>
      </c>
      <c r="G44">
        <f>$G$69</f>
        <v>68.739816650360837</v>
      </c>
      <c r="H44">
        <f>$G$70</f>
        <v>193.291185222655</v>
      </c>
      <c r="I44">
        <f>$E$65</f>
        <v>131.01550093650792</v>
      </c>
      <c r="J44">
        <f t="shared" ref="J44:J46" si="10">(E44/D44)*100</f>
        <v>1.5446990359418049</v>
      </c>
      <c r="O44">
        <f t="shared" ref="O44:O64" si="11">D44/C44</f>
        <v>1.0156893434971643</v>
      </c>
      <c r="Y44" s="5"/>
    </row>
    <row r="45" spans="2:25" x14ac:dyDescent="0.25">
      <c r="B45" s="1">
        <v>53</v>
      </c>
      <c r="C45">
        <v>8326.4951170000004</v>
      </c>
      <c r="D45">
        <v>8468.4697269999997</v>
      </c>
      <c r="E45" s="5">
        <f t="shared" si="9"/>
        <v>141.9746099999993</v>
      </c>
      <c r="F45">
        <f t="shared" si="8"/>
        <v>8397.482422000001</v>
      </c>
      <c r="G45">
        <f>$G$69</f>
        <v>68.739816650360837</v>
      </c>
      <c r="H45">
        <f>$G$70</f>
        <v>193.291185222655</v>
      </c>
      <c r="I45">
        <f>$E$65</f>
        <v>131.01550093650792</v>
      </c>
      <c r="J45">
        <f t="shared" si="10"/>
        <v>1.676508443400843</v>
      </c>
      <c r="O45">
        <f t="shared" si="11"/>
        <v>1.0170509449660439</v>
      </c>
      <c r="Y45" s="5"/>
    </row>
    <row r="46" spans="2:25" x14ac:dyDescent="0.25">
      <c r="B46" s="1">
        <v>54</v>
      </c>
      <c r="C46">
        <v>7938.9184569999998</v>
      </c>
      <c r="D46">
        <v>8095.8701170000004</v>
      </c>
      <c r="E46" s="5">
        <f t="shared" si="9"/>
        <v>156.95166000000063</v>
      </c>
      <c r="F46">
        <f t="shared" si="8"/>
        <v>8017.3942870000001</v>
      </c>
      <c r="G46">
        <f>$G$69</f>
        <v>68.739816650360837</v>
      </c>
      <c r="H46">
        <f>$G$70</f>
        <v>193.291185222655</v>
      </c>
      <c r="I46">
        <f>$E$65</f>
        <v>131.01550093650792</v>
      </c>
      <c r="J46">
        <f t="shared" si="10"/>
        <v>1.9386632657362901</v>
      </c>
      <c r="O46">
        <f t="shared" si="11"/>
        <v>1.0197699045342394</v>
      </c>
      <c r="Y46" s="5"/>
    </row>
    <row r="47" spans="2:25" x14ac:dyDescent="0.25">
      <c r="B47" s="1">
        <v>55</v>
      </c>
      <c r="C47">
        <v>7934.154297</v>
      </c>
      <c r="D47">
        <v>8089.8393550000001</v>
      </c>
      <c r="E47" s="5">
        <f t="shared" si="9"/>
        <v>155.68505800000003</v>
      </c>
      <c r="F47">
        <f>AVERAGE(C47,D47)</f>
        <v>8011.9968260000005</v>
      </c>
      <c r="G47">
        <f>$G$69</f>
        <v>68.739816650360837</v>
      </c>
      <c r="H47">
        <f>$G$70</f>
        <v>193.291185222655</v>
      </c>
      <c r="I47">
        <f>$E$65</f>
        <v>131.01550093650792</v>
      </c>
      <c r="J47">
        <f t="shared" ref="J47:J51" si="12">(E47/D47)*100</f>
        <v>1.9244517865954585</v>
      </c>
      <c r="O47">
        <f t="shared" si="11"/>
        <v>1.0196221364208744</v>
      </c>
      <c r="Y47" s="5"/>
    </row>
    <row r="48" spans="2:25" x14ac:dyDescent="0.25">
      <c r="B48" s="1">
        <v>56</v>
      </c>
      <c r="C48">
        <v>7939.5180659999996</v>
      </c>
      <c r="D48">
        <v>8130.3901370000003</v>
      </c>
      <c r="E48" s="5">
        <f t="shared" si="9"/>
        <v>190.87207100000069</v>
      </c>
      <c r="F48">
        <f t="shared" ref="F48:F64" si="13">AVERAGE(C48,D48)</f>
        <v>8034.9541014999995</v>
      </c>
      <c r="G48">
        <f>$G$69</f>
        <v>68.739816650360837</v>
      </c>
      <c r="H48">
        <f>$G$70</f>
        <v>193.291185222655</v>
      </c>
      <c r="I48">
        <f>$E$65</f>
        <v>131.01550093650792</v>
      </c>
      <c r="J48">
        <f t="shared" si="12"/>
        <v>2.3476372939519212</v>
      </c>
      <c r="O48">
        <f t="shared" si="11"/>
        <v>1.0240407628540309</v>
      </c>
      <c r="Y48" s="5"/>
    </row>
    <row r="49" spans="2:25" x14ac:dyDescent="0.25">
      <c r="B49" s="1">
        <v>57</v>
      </c>
      <c r="C49">
        <v>7956.8110349999997</v>
      </c>
      <c r="D49">
        <v>8108.7436520000001</v>
      </c>
      <c r="E49" s="5">
        <f t="shared" si="9"/>
        <v>151.93261700000039</v>
      </c>
      <c r="F49">
        <f t="shared" si="13"/>
        <v>8032.7773434999999</v>
      </c>
      <c r="G49">
        <f>$G$69</f>
        <v>68.739816650360837</v>
      </c>
      <c r="H49">
        <f>$G$70</f>
        <v>193.291185222655</v>
      </c>
      <c r="I49">
        <f>$E$65</f>
        <v>131.01550093650792</v>
      </c>
      <c r="J49">
        <f>(E49/D49)*100</f>
        <v>1.8736887429229139</v>
      </c>
      <c r="O49">
        <f t="shared" si="11"/>
        <v>1.0190946619608896</v>
      </c>
      <c r="Y49" s="5"/>
    </row>
    <row r="50" spans="2:25" x14ac:dyDescent="0.25">
      <c r="B50" s="1">
        <v>58.571428571428598</v>
      </c>
      <c r="C50">
        <v>7948.0791019999997</v>
      </c>
      <c r="D50">
        <v>8118.4306640000004</v>
      </c>
      <c r="E50" s="5">
        <f t="shared" si="9"/>
        <v>170.35156200000074</v>
      </c>
      <c r="F50">
        <f t="shared" si="13"/>
        <v>8033.2548829999996</v>
      </c>
      <c r="G50">
        <f>$G$69</f>
        <v>68.739816650360837</v>
      </c>
      <c r="H50">
        <f>$G$70</f>
        <v>193.291185222655</v>
      </c>
      <c r="I50">
        <f>$E$65</f>
        <v>131.01550093650792</v>
      </c>
      <c r="J50">
        <f t="shared" si="12"/>
        <v>2.0983311806233678</v>
      </c>
      <c r="O50">
        <f t="shared" si="11"/>
        <v>1.0214330481382772</v>
      </c>
      <c r="Y50" s="5"/>
    </row>
    <row r="51" spans="2:25" x14ac:dyDescent="0.25">
      <c r="B51" s="1">
        <v>59.785714285714299</v>
      </c>
      <c r="C51">
        <v>7944.5444340000004</v>
      </c>
      <c r="D51">
        <v>8118.1416019999997</v>
      </c>
      <c r="E51" s="5">
        <f t="shared" si="9"/>
        <v>173.59716799999933</v>
      </c>
      <c r="F51">
        <f t="shared" si="13"/>
        <v>8031.3430179999996</v>
      </c>
      <c r="G51">
        <f>$G$69</f>
        <v>68.739816650360837</v>
      </c>
      <c r="H51">
        <f>$G$70</f>
        <v>193.291185222655</v>
      </c>
      <c r="I51">
        <f>$E$65</f>
        <v>131.01550093650792</v>
      </c>
      <c r="J51">
        <f t="shared" si="12"/>
        <v>2.138385562986874</v>
      </c>
      <c r="O51">
        <f t="shared" si="11"/>
        <v>1.021851116755929</v>
      </c>
      <c r="Y51" s="5"/>
    </row>
    <row r="52" spans="2:25" x14ac:dyDescent="0.25">
      <c r="B52" s="1">
        <v>63.428571428571502</v>
      </c>
      <c r="C52">
        <v>6561.5180659999996</v>
      </c>
      <c r="D52">
        <v>6683.0478519999997</v>
      </c>
      <c r="E52" s="5">
        <f t="shared" ref="E52:E63" si="14">D52-C52</f>
        <v>121.52978600000006</v>
      </c>
      <c r="F52">
        <f t="shared" ref="F52:F63" si="15">AVERAGE(C52,D52)</f>
        <v>6622.2829590000001</v>
      </c>
      <c r="G52">
        <f>$G$69</f>
        <v>68.739816650360837</v>
      </c>
      <c r="H52">
        <f>$G$70</f>
        <v>193.291185222655</v>
      </c>
      <c r="I52">
        <f>$E$65</f>
        <v>131.01550093650792</v>
      </c>
      <c r="J52">
        <f t="shared" ref="J52:J63" si="16">(E52/D52)*100</f>
        <v>1.8184784650858141</v>
      </c>
      <c r="O52">
        <f t="shared" si="11"/>
        <v>1.0185215958833878</v>
      </c>
      <c r="Y52" s="5"/>
    </row>
    <row r="53" spans="2:25" x14ac:dyDescent="0.25">
      <c r="B53" s="1">
        <v>64.642857142857196</v>
      </c>
      <c r="C53">
        <v>6552.6611329999996</v>
      </c>
      <c r="D53">
        <v>6708.7490230000003</v>
      </c>
      <c r="E53" s="5">
        <f t="shared" si="14"/>
        <v>156.0878900000007</v>
      </c>
      <c r="F53">
        <f t="shared" si="15"/>
        <v>6630.705078</v>
      </c>
      <c r="G53">
        <f>$G$69</f>
        <v>68.739816650360837</v>
      </c>
      <c r="H53">
        <f>$G$70</f>
        <v>193.291185222655</v>
      </c>
      <c r="I53">
        <f>$E$65</f>
        <v>131.01550093650792</v>
      </c>
      <c r="J53">
        <f t="shared" si="16"/>
        <v>2.3266318275564544</v>
      </c>
      <c r="O53">
        <f t="shared" si="11"/>
        <v>1.023820534410657</v>
      </c>
      <c r="Y53" s="5"/>
    </row>
    <row r="54" spans="2:25" x14ac:dyDescent="0.25">
      <c r="B54" s="1">
        <v>65.857142857142904</v>
      </c>
      <c r="C54">
        <v>6546.6918949999999</v>
      </c>
      <c r="D54">
        <v>6708.4150390000004</v>
      </c>
      <c r="E54" s="5">
        <f t="shared" si="14"/>
        <v>161.7231440000005</v>
      </c>
      <c r="F54">
        <f t="shared" si="15"/>
        <v>6627.5534669999997</v>
      </c>
      <c r="G54">
        <f>$G$69</f>
        <v>68.739816650360837</v>
      </c>
      <c r="H54">
        <f>$G$70</f>
        <v>193.291185222655</v>
      </c>
      <c r="I54">
        <f>$E$65</f>
        <v>131.01550093650792</v>
      </c>
      <c r="J54">
        <f t="shared" si="16"/>
        <v>2.4107504240540845</v>
      </c>
      <c r="O54">
        <f t="shared" si="11"/>
        <v>1.0247030327062612</v>
      </c>
      <c r="Y54" s="5"/>
    </row>
    <row r="55" spans="2:25" x14ac:dyDescent="0.25">
      <c r="B55" s="1">
        <v>67.071428571428598</v>
      </c>
      <c r="C55">
        <v>6569.9736329999996</v>
      </c>
      <c r="D55">
        <v>6670.1806640000004</v>
      </c>
      <c r="E55" s="5">
        <f t="shared" si="14"/>
        <v>100.20703100000082</v>
      </c>
      <c r="F55">
        <f t="shared" si="15"/>
        <v>6620.0771485000005</v>
      </c>
      <c r="G55">
        <f>$G$69</f>
        <v>68.739816650360837</v>
      </c>
      <c r="H55">
        <f>$G$70</f>
        <v>193.291185222655</v>
      </c>
      <c r="I55">
        <f>$E$65</f>
        <v>131.01550093650792</v>
      </c>
      <c r="J55">
        <f t="shared" si="16"/>
        <v>1.5023135961044309</v>
      </c>
      <c r="O55">
        <f t="shared" si="11"/>
        <v>1.0152522729310016</v>
      </c>
      <c r="Y55" s="5"/>
    </row>
    <row r="56" spans="2:25" x14ac:dyDescent="0.25">
      <c r="B56" s="1">
        <v>68.285714285714306</v>
      </c>
      <c r="C56">
        <v>6558.1596680000002</v>
      </c>
      <c r="D56">
        <v>6685.3686520000001</v>
      </c>
      <c r="E56" s="5">
        <f t="shared" si="14"/>
        <v>127.20898399999987</v>
      </c>
      <c r="F56">
        <f t="shared" si="15"/>
        <v>6621.7641600000006</v>
      </c>
      <c r="G56">
        <f>$G$69</f>
        <v>68.739816650360837</v>
      </c>
      <c r="H56">
        <f>$G$70</f>
        <v>193.291185222655</v>
      </c>
      <c r="I56">
        <f>$E$65</f>
        <v>131.01550093650792</v>
      </c>
      <c r="J56">
        <f t="shared" si="16"/>
        <v>1.9027968481879296</v>
      </c>
      <c r="O56">
        <f t="shared" si="11"/>
        <v>1.0193970550337019</v>
      </c>
      <c r="Y56" s="5"/>
    </row>
    <row r="57" spans="2:25" x14ac:dyDescent="0.25">
      <c r="B57" s="1">
        <v>69.5</v>
      </c>
      <c r="C57">
        <v>6552.8256840000004</v>
      </c>
      <c r="D57">
        <v>6702.205078</v>
      </c>
      <c r="E57" s="5">
        <f t="shared" si="14"/>
        <v>149.37939399999959</v>
      </c>
      <c r="F57">
        <f t="shared" si="15"/>
        <v>6627.5153810000002</v>
      </c>
      <c r="G57">
        <f>$G$69</f>
        <v>68.739816650360837</v>
      </c>
      <c r="H57">
        <f>$G$70</f>
        <v>193.291185222655</v>
      </c>
      <c r="I57">
        <f>$E$65</f>
        <v>131.01550093650792</v>
      </c>
      <c r="J57">
        <f t="shared" si="16"/>
        <v>2.228809656844696</v>
      </c>
      <c r="O57">
        <f t="shared" si="11"/>
        <v>1.0227961800303553</v>
      </c>
      <c r="Y57" s="5"/>
    </row>
    <row r="58" spans="2:25" x14ac:dyDescent="0.25">
      <c r="B58" s="1">
        <v>70.714285714285694</v>
      </c>
      <c r="C58">
        <v>6548.8833009999998</v>
      </c>
      <c r="D58">
        <v>6707.2128910000001</v>
      </c>
      <c r="E58" s="5">
        <f t="shared" si="14"/>
        <v>158.32959000000028</v>
      </c>
      <c r="F58">
        <f t="shared" si="15"/>
        <v>6628.0480960000004</v>
      </c>
      <c r="G58">
        <f>$G$69</f>
        <v>68.739816650360837</v>
      </c>
      <c r="H58">
        <f>$G$70</f>
        <v>193.291185222655</v>
      </c>
      <c r="I58">
        <f>$E$65</f>
        <v>131.01550093650792</v>
      </c>
      <c r="J58">
        <f t="shared" si="16"/>
        <v>2.3605869169957781</v>
      </c>
      <c r="O58">
        <f t="shared" si="11"/>
        <v>1.0241765783146302</v>
      </c>
      <c r="Y58" s="5"/>
    </row>
    <row r="59" spans="2:25" x14ac:dyDescent="0.25">
      <c r="B59" s="1">
        <v>71.928571428571502</v>
      </c>
      <c r="C59">
        <v>6537.0698240000002</v>
      </c>
      <c r="D59">
        <v>6693.4213870000003</v>
      </c>
      <c r="E59" s="5">
        <f t="shared" si="14"/>
        <v>156.35156300000017</v>
      </c>
      <c r="F59">
        <f t="shared" si="15"/>
        <v>6615.2456055000002</v>
      </c>
      <c r="G59">
        <f>$G$69</f>
        <v>68.739816650360837</v>
      </c>
      <c r="H59">
        <f>$G$70</f>
        <v>193.291185222655</v>
      </c>
      <c r="I59">
        <f>$E$65</f>
        <v>131.01550093650792</v>
      </c>
      <c r="J59">
        <f t="shared" si="16"/>
        <v>2.3358989963438881</v>
      </c>
      <c r="O59">
        <f t="shared" si="11"/>
        <v>1.0239176828777286</v>
      </c>
      <c r="Y59" s="5"/>
    </row>
    <row r="60" spans="2:25" x14ac:dyDescent="0.25">
      <c r="B60" s="1">
        <v>73.142857142857196</v>
      </c>
      <c r="C60">
        <v>6499.126953</v>
      </c>
      <c r="D60">
        <v>6619.9663090000004</v>
      </c>
      <c r="E60" s="5">
        <f t="shared" si="14"/>
        <v>120.83935600000041</v>
      </c>
      <c r="F60">
        <f t="shared" si="15"/>
        <v>6559.5466310000002</v>
      </c>
      <c r="G60">
        <f>$G$69</f>
        <v>68.739816650360837</v>
      </c>
      <c r="H60">
        <f>$G$70</f>
        <v>193.291185222655</v>
      </c>
      <c r="I60">
        <f>$E$65</f>
        <v>131.01550093650792</v>
      </c>
      <c r="J60">
        <f t="shared" si="16"/>
        <v>1.8253772052542996</v>
      </c>
      <c r="O60">
        <f t="shared" si="11"/>
        <v>1.0185931674937079</v>
      </c>
      <c r="Y60" s="5"/>
    </row>
    <row r="61" spans="2:25" s="10" customFormat="1" x14ac:dyDescent="0.25">
      <c r="B61" s="1">
        <v>74.357142857142904</v>
      </c>
      <c r="C61" s="10">
        <v>6497.8540039999998</v>
      </c>
      <c r="D61" s="10">
        <v>6641.4428710000002</v>
      </c>
      <c r="E61" s="5">
        <f t="shared" si="14"/>
        <v>143.58886700000039</v>
      </c>
      <c r="F61">
        <f t="shared" si="15"/>
        <v>6569.6484375</v>
      </c>
      <c r="G61">
        <f>$G$69</f>
        <v>68.739816650360837</v>
      </c>
      <c r="H61">
        <f>$G$70</f>
        <v>193.291185222655</v>
      </c>
      <c r="I61">
        <f>$E$65</f>
        <v>131.01550093650792</v>
      </c>
      <c r="J61">
        <f t="shared" si="16"/>
        <v>2.1620131316190974</v>
      </c>
      <c r="O61">
        <f t="shared" si="11"/>
        <v>1.022097890613056</v>
      </c>
      <c r="Y61" s="2"/>
    </row>
    <row r="62" spans="2:25" s="10" customFormat="1" x14ac:dyDescent="0.25">
      <c r="B62" s="1">
        <v>75.571428571428598</v>
      </c>
      <c r="C62" s="10">
        <v>6508.0571289999998</v>
      </c>
      <c r="D62" s="10">
        <v>6607.7119140000004</v>
      </c>
      <c r="E62" s="5">
        <f t="shared" si="14"/>
        <v>99.654785000000629</v>
      </c>
      <c r="F62">
        <f t="shared" si="15"/>
        <v>6557.8845215000001</v>
      </c>
      <c r="G62">
        <f>$G$69</f>
        <v>68.739816650360837</v>
      </c>
      <c r="H62">
        <f>$G$70</f>
        <v>193.291185222655</v>
      </c>
      <c r="I62">
        <f>$E$65</f>
        <v>131.01550093650792</v>
      </c>
      <c r="J62">
        <f t="shared" si="16"/>
        <v>1.5081587438589505</v>
      </c>
      <c r="O62">
        <f t="shared" si="11"/>
        <v>1.0153125246175141</v>
      </c>
      <c r="Y62" s="2"/>
    </row>
    <row r="63" spans="2:25" s="10" customFormat="1" x14ac:dyDescent="0.25">
      <c r="B63" s="1">
        <v>76.785714285714306</v>
      </c>
      <c r="C63" s="10">
        <v>6502.716797</v>
      </c>
      <c r="D63" s="10">
        <v>6621.5092770000001</v>
      </c>
      <c r="E63" s="5">
        <f t="shared" si="14"/>
        <v>118.79248000000007</v>
      </c>
      <c r="F63">
        <f t="shared" si="15"/>
        <v>6562.1130370000001</v>
      </c>
      <c r="G63">
        <f>$G$69</f>
        <v>68.739816650360837</v>
      </c>
      <c r="H63">
        <f>$G$70</f>
        <v>193.291185222655</v>
      </c>
      <c r="I63">
        <f>$E$65</f>
        <v>131.01550093650792</v>
      </c>
      <c r="J63">
        <f t="shared" si="16"/>
        <v>1.7940393198968869</v>
      </c>
      <c r="O63">
        <f t="shared" si="11"/>
        <v>1.0182681306457639</v>
      </c>
      <c r="Y63" s="2"/>
    </row>
    <row r="64" spans="2:25" s="10" customFormat="1" x14ac:dyDescent="0.25">
      <c r="B64" s="28">
        <v>80.428571428571502</v>
      </c>
      <c r="C64" s="10">
        <v>6488.0688479999999</v>
      </c>
      <c r="D64" s="10">
        <v>6664.2172849999997</v>
      </c>
      <c r="E64" s="5">
        <f t="shared" si="9"/>
        <v>176.14843699999983</v>
      </c>
      <c r="F64">
        <f t="shared" si="13"/>
        <v>6576.1430664999998</v>
      </c>
      <c r="G64">
        <f>$G$69</f>
        <v>68.739816650360837</v>
      </c>
      <c r="H64">
        <f>$G$70</f>
        <v>193.291185222655</v>
      </c>
      <c r="I64">
        <f>$E$65</f>
        <v>131.01550093650792</v>
      </c>
      <c r="J64">
        <f t="shared" ref="J64" si="17">(E64/D64)*100</f>
        <v>2.6431976849926473</v>
      </c>
      <c r="O64">
        <f t="shared" si="11"/>
        <v>1.0271495942978932</v>
      </c>
      <c r="Y64" s="2"/>
    </row>
    <row r="65" spans="1:33" s="9" customFormat="1" x14ac:dyDescent="0.25">
      <c r="B65" s="1">
        <f>COUNT(B2:B64)</f>
        <v>63</v>
      </c>
      <c r="E65" s="14">
        <f>AVERAGE(E2:E64)</f>
        <v>131.01550093650792</v>
      </c>
      <c r="F65" s="9" t="s">
        <v>0</v>
      </c>
      <c r="J65"/>
    </row>
    <row r="66" spans="1:33" x14ac:dyDescent="0.25">
      <c r="A66" s="2"/>
      <c r="E66" s="2">
        <f>STDEV(E2:E64)</f>
        <v>31.773308309258717</v>
      </c>
      <c r="F66" t="s">
        <v>1</v>
      </c>
      <c r="G66" s="10"/>
      <c r="H66" s="10"/>
    </row>
    <row r="68" spans="1:33" ht="15.75" thickBot="1" x14ac:dyDescent="0.3">
      <c r="F68" t="s">
        <v>4</v>
      </c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1:33" x14ac:dyDescent="0.25">
      <c r="F69" s="7" t="s">
        <v>2</v>
      </c>
      <c r="G69" s="3">
        <f>E65-(1.96*E66)</f>
        <v>68.739816650360837</v>
      </c>
      <c r="H69" t="s">
        <v>17</v>
      </c>
      <c r="I69" s="1" t="s">
        <v>24</v>
      </c>
      <c r="J69" s="15">
        <f>E66/E65</f>
        <v>0.24251564190604086</v>
      </c>
      <c r="K69">
        <f>J69*1+0</f>
        <v>0.24251564190604086</v>
      </c>
      <c r="L69">
        <f>E65/800</f>
        <v>0.16376937617063489</v>
      </c>
      <c r="M69" t="s">
        <v>25</v>
      </c>
      <c r="N69">
        <f>Q76</f>
        <v>0</v>
      </c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 ht="15.75" thickBot="1" x14ac:dyDescent="0.3">
      <c r="F70" s="8" t="s">
        <v>3</v>
      </c>
      <c r="G70" s="4">
        <f>E65+(1.96*E66)</f>
        <v>193.291185222655</v>
      </c>
      <c r="H70" t="s">
        <v>18</v>
      </c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 x14ac:dyDescent="0.25"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 x14ac:dyDescent="0.25">
      <c r="F72" t="s">
        <v>7</v>
      </c>
      <c r="P72">
        <f>(G69-G70)/2</f>
        <v>-62.275684286147083</v>
      </c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 x14ac:dyDescent="0.25">
      <c r="F73" s="11" t="s">
        <v>8</v>
      </c>
      <c r="G73">
        <f>((E66)^2)/B65</f>
        <v>16.024493982781095</v>
      </c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x14ac:dyDescent="0.25">
      <c r="F74" s="11" t="s">
        <v>9</v>
      </c>
      <c r="G74">
        <f>((E66)^2)/(2*(B65-1))</f>
        <v>8.1414767815742657</v>
      </c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x14ac:dyDescent="0.25">
      <c r="F75" s="12" t="s">
        <v>10</v>
      </c>
      <c r="G75" s="10" t="s">
        <v>11</v>
      </c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x14ac:dyDescent="0.25">
      <c r="E76" s="11" t="s">
        <v>14</v>
      </c>
      <c r="F76" s="12" t="s">
        <v>12</v>
      </c>
      <c r="G76" s="10">
        <f>E66/(SQRT(B65))</f>
        <v>4.0030605769562237</v>
      </c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ht="15.75" thickBot="1" x14ac:dyDescent="0.3">
      <c r="F77" s="13" t="s">
        <v>21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ht="15" customHeight="1" x14ac:dyDescent="0.25">
      <c r="F78" s="20" t="s">
        <v>15</v>
      </c>
      <c r="G78" s="3">
        <f>E65+(1.984*G76)</f>
        <v>138.95757312118906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.75" thickBot="1" x14ac:dyDescent="0.3">
      <c r="F79" s="21"/>
      <c r="G79" s="4">
        <f>E65-(1.984*G76)</f>
        <v>123.07342875182677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F80" s="22" t="s">
        <v>13</v>
      </c>
      <c r="G80" s="24">
        <f>1.71*G76</f>
        <v>6.8452335865951426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ht="15.75" thickBot="1" x14ac:dyDescent="0.3">
      <c r="F81" s="23"/>
      <c r="G81" s="25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E82" t="s">
        <v>17</v>
      </c>
      <c r="F82" s="26" t="s">
        <v>16</v>
      </c>
      <c r="G82" s="3">
        <f>G69-(1.984*G80)</f>
        <v>55.158873214556074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ht="15.75" thickBot="1" x14ac:dyDescent="0.3">
      <c r="F83" s="27"/>
      <c r="G83" s="4">
        <f>G69+(1.984*G80)</f>
        <v>82.320760086165592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x14ac:dyDescent="0.25">
      <c r="E84" t="s">
        <v>18</v>
      </c>
      <c r="F84" s="26" t="s">
        <v>19</v>
      </c>
      <c r="G84" s="3">
        <f>G70-(1.984*G80)</f>
        <v>179.71024178685025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ht="15.75" thickBot="1" x14ac:dyDescent="0.3">
      <c r="F85" s="27"/>
      <c r="G85" s="4">
        <f>G70+(1.984*G80)</f>
        <v>206.87212865845976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x14ac:dyDescent="0.25"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x14ac:dyDescent="0.25">
      <c r="C87" s="2"/>
      <c r="D87" s="2"/>
      <c r="E87" s="2"/>
      <c r="F87" s="19"/>
      <c r="G87" s="2"/>
      <c r="H87" s="2"/>
      <c r="I87" s="2"/>
      <c r="J87" s="2"/>
      <c r="K87" s="2"/>
      <c r="L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x14ac:dyDescent="0.25">
      <c r="C88" s="2"/>
      <c r="D88" s="2"/>
      <c r="E88" s="2"/>
      <c r="F88" s="19"/>
      <c r="G88" s="2"/>
      <c r="H88" s="2"/>
      <c r="I88" s="2"/>
      <c r="J88" s="2"/>
      <c r="K88" s="2"/>
      <c r="L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x14ac:dyDescent="0.25">
      <c r="C90" s="2"/>
      <c r="D90" s="2"/>
      <c r="E90" s="2"/>
      <c r="F90" s="2"/>
      <c r="G90" s="2"/>
      <c r="H90" s="2"/>
      <c r="I90" s="2"/>
      <c r="J90" s="2"/>
      <c r="K90" s="2"/>
      <c r="L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x14ac:dyDescent="0.25">
      <c r="C91" s="2"/>
      <c r="D91" s="2"/>
      <c r="E91" s="2"/>
      <c r="F91" s="17"/>
      <c r="G91" s="17"/>
      <c r="H91" s="17"/>
      <c r="I91" s="17"/>
      <c r="J91" s="17"/>
      <c r="K91" s="2"/>
      <c r="L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x14ac:dyDescent="0.25">
      <c r="C92" s="2"/>
      <c r="D92" s="2"/>
      <c r="E92" s="2"/>
      <c r="F92" s="17"/>
      <c r="G92" s="17"/>
      <c r="H92" s="17"/>
      <c r="I92" s="17"/>
      <c r="J92" s="17"/>
      <c r="K92" s="2"/>
      <c r="L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C93" s="2"/>
      <c r="D93" s="2"/>
      <c r="E93" s="2"/>
      <c r="F93" s="2"/>
      <c r="G93" s="2"/>
      <c r="H93" s="2"/>
      <c r="I93" s="2"/>
      <c r="J93" s="2"/>
      <c r="K93" s="2"/>
      <c r="L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C95" s="2"/>
      <c r="D95" s="2"/>
      <c r="E95" s="2"/>
      <c r="F95" s="17"/>
      <c r="G95" s="17"/>
      <c r="H95" s="17"/>
      <c r="I95" s="17"/>
      <c r="J95" s="17"/>
      <c r="K95" s="2"/>
      <c r="L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17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AD109" s="10"/>
      <c r="AE109" s="10"/>
    </row>
  </sheetData>
  <mergeCells count="6">
    <mergeCell ref="F87:F88"/>
    <mergeCell ref="F78:F79"/>
    <mergeCell ref="F80:F81"/>
    <mergeCell ref="G80:G81"/>
    <mergeCell ref="F82:F83"/>
    <mergeCell ref="F84:F85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8"/>
  <sheetViews>
    <sheetView zoomScale="70" zoomScaleNormal="70" workbookViewId="0">
      <pane ySplit="4605" topLeftCell="A69"/>
      <selection activeCell="C2" sqref="C2:D73"/>
      <selection pane="bottomLeft" activeCell="E68" sqref="E68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364.43185399999999</v>
      </c>
      <c r="D2" s="5">
        <v>364.50088499999998</v>
      </c>
      <c r="E2" s="5">
        <f t="shared" ref="E2:E62" si="0">D2-C2</f>
        <v>6.9030999999995402E-2</v>
      </c>
      <c r="F2">
        <f t="shared" ref="F2:F57" si="1">AVERAGE(C2,D2)</f>
        <v>364.46636949999998</v>
      </c>
      <c r="G2">
        <f>$G$78</f>
        <v>-0.9002508380390688</v>
      </c>
      <c r="H2">
        <f>$G$79</f>
        <v>4.2841509491501828</v>
      </c>
      <c r="I2">
        <f>$E$74</f>
        <v>1.6919500555555571</v>
      </c>
      <c r="J2">
        <f t="shared" ref="J2:J62" si="2">(E2/D2)*100</f>
        <v>1.8938499970993325E-2</v>
      </c>
      <c r="O2">
        <f>D2/C2</f>
        <v>1.0001894208731819</v>
      </c>
      <c r="Y2" s="5"/>
    </row>
    <row r="3" spans="2:26" x14ac:dyDescent="0.25">
      <c r="B3" s="1">
        <v>2</v>
      </c>
      <c r="C3" s="5">
        <v>363.37515300000001</v>
      </c>
      <c r="D3" s="5">
        <v>364.03295900000001</v>
      </c>
      <c r="E3" s="5">
        <f t="shared" si="0"/>
        <v>0.65780599999999367</v>
      </c>
      <c r="F3">
        <f t="shared" si="1"/>
        <v>363.70405600000004</v>
      </c>
      <c r="G3">
        <f>$G$78</f>
        <v>-0.9002508380390688</v>
      </c>
      <c r="H3">
        <f>$G$79</f>
        <v>4.2841509491501828</v>
      </c>
      <c r="I3">
        <f>$E$74</f>
        <v>1.6919500555555571</v>
      </c>
      <c r="J3">
        <f t="shared" si="2"/>
        <v>0.18069957231537206</v>
      </c>
      <c r="L3" s="16"/>
      <c r="O3">
        <f t="shared" ref="O3:O62" si="3">D3/C3</f>
        <v>1.0018102668676414</v>
      </c>
      <c r="Y3" s="5"/>
    </row>
    <row r="4" spans="2:26" x14ac:dyDescent="0.25">
      <c r="B4" s="1">
        <v>3</v>
      </c>
      <c r="C4" s="5">
        <v>366.00903299999999</v>
      </c>
      <c r="D4" s="5">
        <v>365.46582000000001</v>
      </c>
      <c r="E4" s="5">
        <f t="shared" si="0"/>
        <v>-0.54321299999998018</v>
      </c>
      <c r="F4">
        <f t="shared" si="1"/>
        <v>365.73742649999997</v>
      </c>
      <c r="G4">
        <f>$G$78</f>
        <v>-0.9002508380390688</v>
      </c>
      <c r="H4">
        <f>$G$79</f>
        <v>4.2841509491501828</v>
      </c>
      <c r="I4">
        <f>$E$74</f>
        <v>1.6919500555555571</v>
      </c>
      <c r="J4">
        <f t="shared" si="2"/>
        <v>-0.14863578760935295</v>
      </c>
      <c r="O4">
        <f t="shared" si="3"/>
        <v>0.99851584810476524</v>
      </c>
      <c r="Y4" s="5"/>
    </row>
    <row r="5" spans="2:26" x14ac:dyDescent="0.25">
      <c r="B5" s="1">
        <v>4</v>
      </c>
      <c r="C5" s="5">
        <v>366.35974099999999</v>
      </c>
      <c r="D5" s="5">
        <v>365.88943499999999</v>
      </c>
      <c r="E5" s="5">
        <f t="shared" si="0"/>
        <v>-0.47030599999999367</v>
      </c>
      <c r="F5">
        <f t="shared" si="1"/>
        <v>366.12458800000002</v>
      </c>
      <c r="G5">
        <f>$G$78</f>
        <v>-0.9002508380390688</v>
      </c>
      <c r="H5">
        <f>$G$79</f>
        <v>4.2841509491501828</v>
      </c>
      <c r="I5">
        <f>$E$74</f>
        <v>1.6919500555555571</v>
      </c>
      <c r="J5">
        <f t="shared" si="2"/>
        <v>-0.12853773708989263</v>
      </c>
      <c r="O5">
        <f t="shared" si="3"/>
        <v>0.99871627270311891</v>
      </c>
      <c r="Y5" s="5"/>
    </row>
    <row r="6" spans="2:26" x14ac:dyDescent="0.25">
      <c r="B6" s="1">
        <v>5</v>
      </c>
      <c r="C6" s="5">
        <v>365.276093</v>
      </c>
      <c r="D6" s="5">
        <v>365.594086</v>
      </c>
      <c r="E6" s="5">
        <f t="shared" si="0"/>
        <v>0.3179930000000013</v>
      </c>
      <c r="F6">
        <f t="shared" si="1"/>
        <v>365.4350895</v>
      </c>
      <c r="G6">
        <f>$G$78</f>
        <v>-0.9002508380390688</v>
      </c>
      <c r="H6">
        <f>$G$79</f>
        <v>4.2841509491501828</v>
      </c>
      <c r="I6">
        <f>$E$74</f>
        <v>1.6919500555555571</v>
      </c>
      <c r="J6">
        <f t="shared" si="2"/>
        <v>8.6979798683067669E-2</v>
      </c>
      <c r="O6">
        <f t="shared" si="3"/>
        <v>1.0008705551939858</v>
      </c>
      <c r="Y6" s="5"/>
    </row>
    <row r="7" spans="2:26" x14ac:dyDescent="0.25">
      <c r="B7" s="1">
        <v>6</v>
      </c>
      <c r="C7" s="5">
        <v>366.76238999999998</v>
      </c>
      <c r="D7" s="5">
        <v>364.41861</v>
      </c>
      <c r="E7" s="5">
        <f t="shared" si="0"/>
        <v>-2.3437799999999811</v>
      </c>
      <c r="F7">
        <f t="shared" si="1"/>
        <v>365.59050000000002</v>
      </c>
      <c r="G7">
        <f>$G$78</f>
        <v>-0.9002508380390688</v>
      </c>
      <c r="H7">
        <f>$G$79</f>
        <v>4.2841509491501828</v>
      </c>
      <c r="I7">
        <f>$E$74</f>
        <v>1.6919500555555571</v>
      </c>
      <c r="J7">
        <f t="shared" si="2"/>
        <v>-0.64315595737549769</v>
      </c>
      <c r="O7">
        <f t="shared" si="3"/>
        <v>0.9936095410437259</v>
      </c>
      <c r="Y7" s="5"/>
    </row>
    <row r="8" spans="2:26" x14ac:dyDescent="0.25">
      <c r="B8" s="1">
        <v>7</v>
      </c>
      <c r="C8" s="5">
        <v>365.578979</v>
      </c>
      <c r="D8" s="5">
        <v>365.29574600000001</v>
      </c>
      <c r="E8" s="5">
        <f t="shared" si="0"/>
        <v>-0.28323299999999563</v>
      </c>
      <c r="F8">
        <f t="shared" si="1"/>
        <v>365.43736250000001</v>
      </c>
      <c r="G8">
        <f>$G$78</f>
        <v>-0.9002508380390688</v>
      </c>
      <c r="H8">
        <f>$G$79</f>
        <v>4.2841509491501828</v>
      </c>
      <c r="I8">
        <f>$E$74</f>
        <v>1.6919500555555571</v>
      </c>
      <c r="J8">
        <f t="shared" si="2"/>
        <v>-7.7535258239770366E-2</v>
      </c>
      <c r="O8">
        <f t="shared" si="3"/>
        <v>0.99922524812347047</v>
      </c>
      <c r="Y8" s="5"/>
    </row>
    <row r="9" spans="2:26" x14ac:dyDescent="0.25">
      <c r="B9" s="1">
        <v>8</v>
      </c>
      <c r="C9" s="5">
        <v>366.20138500000002</v>
      </c>
      <c r="D9" s="5">
        <v>366.02264400000001</v>
      </c>
      <c r="E9" s="5">
        <f t="shared" si="0"/>
        <v>-0.17874100000000226</v>
      </c>
      <c r="F9">
        <f t="shared" si="1"/>
        <v>366.11201449999999</v>
      </c>
      <c r="G9">
        <f>$G$78</f>
        <v>-0.9002508380390688</v>
      </c>
      <c r="H9">
        <f>$G$79</f>
        <v>4.2841509491501828</v>
      </c>
      <c r="I9">
        <f>$E$74</f>
        <v>1.6919500555555571</v>
      </c>
      <c r="J9">
        <f t="shared" si="2"/>
        <v>-4.8833317536497077E-2</v>
      </c>
      <c r="O9">
        <f t="shared" si="3"/>
        <v>0.99951190517752952</v>
      </c>
      <c r="Y9" s="5"/>
    </row>
    <row r="10" spans="2:26" x14ac:dyDescent="0.25">
      <c r="B10" s="1">
        <v>9</v>
      </c>
      <c r="C10" s="5">
        <v>336.17926</v>
      </c>
      <c r="D10" s="5">
        <v>335.08108499999997</v>
      </c>
      <c r="E10" s="5">
        <f t="shared" si="0"/>
        <v>-1.0981750000000261</v>
      </c>
      <c r="F10">
        <f t="shared" si="1"/>
        <v>335.63017249999996</v>
      </c>
      <c r="G10">
        <f>$G$78</f>
        <v>-0.9002508380390688</v>
      </c>
      <c r="H10">
        <f>$G$79</f>
        <v>4.2841509491501828</v>
      </c>
      <c r="I10">
        <f>$E$74</f>
        <v>1.6919500555555571</v>
      </c>
      <c r="J10">
        <f t="shared" si="2"/>
        <v>-0.32773410650739243</v>
      </c>
      <c r="O10">
        <f t="shared" si="3"/>
        <v>0.99673336481257047</v>
      </c>
      <c r="Y10" s="5"/>
    </row>
    <row r="11" spans="2:26" x14ac:dyDescent="0.25">
      <c r="B11" s="1">
        <v>10</v>
      </c>
      <c r="C11" s="5">
        <v>335.96346999999997</v>
      </c>
      <c r="D11" s="5">
        <v>336.482574</v>
      </c>
      <c r="E11" s="5">
        <f t="shared" si="0"/>
        <v>0.5191040000000271</v>
      </c>
      <c r="F11">
        <f t="shared" si="1"/>
        <v>336.22302200000001</v>
      </c>
      <c r="G11">
        <f>$G$78</f>
        <v>-0.9002508380390688</v>
      </c>
      <c r="H11">
        <f>$G$79</f>
        <v>4.2841509491501828</v>
      </c>
      <c r="I11">
        <f>$E$74</f>
        <v>1.6919500555555571</v>
      </c>
      <c r="J11">
        <f t="shared" si="2"/>
        <v>0.15427366529834829</v>
      </c>
      <c r="O11">
        <f t="shared" si="3"/>
        <v>1.0015451203668067</v>
      </c>
      <c r="Y11" s="5"/>
    </row>
    <row r="12" spans="2:26" x14ac:dyDescent="0.25">
      <c r="B12" s="1">
        <v>11</v>
      </c>
      <c r="C12" s="5">
        <v>334.84082000000001</v>
      </c>
      <c r="D12" s="5">
        <v>335.776611</v>
      </c>
      <c r="E12" s="5">
        <f t="shared" si="0"/>
        <v>0.93579099999999471</v>
      </c>
      <c r="F12">
        <f t="shared" si="1"/>
        <v>335.30871550000001</v>
      </c>
      <c r="G12">
        <f>$G$78</f>
        <v>-0.9002508380390688</v>
      </c>
      <c r="H12">
        <f>$G$79</f>
        <v>4.2841509491501828</v>
      </c>
      <c r="I12">
        <f>$E$74</f>
        <v>1.6919500555555571</v>
      </c>
      <c r="J12">
        <f t="shared" si="2"/>
        <v>0.27869451574159665</v>
      </c>
      <c r="O12">
        <f t="shared" si="3"/>
        <v>1.0027947339276018</v>
      </c>
      <c r="Y12" s="5"/>
    </row>
    <row r="13" spans="2:26" x14ac:dyDescent="0.25">
      <c r="B13" s="1">
        <v>12</v>
      </c>
      <c r="C13" s="5">
        <v>334.31839000000002</v>
      </c>
      <c r="D13" s="5">
        <v>335.613495</v>
      </c>
      <c r="E13" s="5">
        <f t="shared" si="0"/>
        <v>1.2951049999999782</v>
      </c>
      <c r="F13">
        <f t="shared" si="1"/>
        <v>334.96594249999998</v>
      </c>
      <c r="G13">
        <f>$G$78</f>
        <v>-0.9002508380390688</v>
      </c>
      <c r="H13">
        <f>$G$79</f>
        <v>4.2841509491501828</v>
      </c>
      <c r="I13">
        <f>$E$74</f>
        <v>1.6919500555555571</v>
      </c>
      <c r="J13">
        <f t="shared" si="2"/>
        <v>0.3858918128426207</v>
      </c>
      <c r="O13">
        <f t="shared" si="3"/>
        <v>1.0038738670642677</v>
      </c>
      <c r="Y13" s="5"/>
    </row>
    <row r="14" spans="2:26" x14ac:dyDescent="0.25">
      <c r="B14" s="1">
        <v>13</v>
      </c>
      <c r="C14" s="5">
        <v>334.34298699999999</v>
      </c>
      <c r="D14" s="5">
        <v>335.24676499999998</v>
      </c>
      <c r="E14" s="5">
        <f t="shared" si="0"/>
        <v>0.90377799999998842</v>
      </c>
      <c r="F14">
        <f t="shared" si="1"/>
        <v>334.79487599999999</v>
      </c>
      <c r="G14">
        <f>$G$78</f>
        <v>-0.9002508380390688</v>
      </c>
      <c r="H14">
        <f>$G$79</f>
        <v>4.2841509491501828</v>
      </c>
      <c r="I14">
        <f>$E$74</f>
        <v>1.6919500555555571</v>
      </c>
      <c r="J14">
        <f t="shared" si="2"/>
        <v>0.26958589742096051</v>
      </c>
      <c r="O14">
        <f t="shared" si="3"/>
        <v>1.0027031462753546</v>
      </c>
      <c r="Y14" s="5"/>
    </row>
    <row r="15" spans="2:26" x14ac:dyDescent="0.25">
      <c r="B15" s="1">
        <v>14</v>
      </c>
      <c r="C15" s="5">
        <v>335.360657</v>
      </c>
      <c r="D15" s="5">
        <v>335.11880500000001</v>
      </c>
      <c r="E15" s="5">
        <f t="shared" si="0"/>
        <v>-0.2418519999999944</v>
      </c>
      <c r="F15">
        <f t="shared" si="1"/>
        <v>335.23973100000001</v>
      </c>
      <c r="G15">
        <f>$G$78</f>
        <v>-0.9002508380390688</v>
      </c>
      <c r="H15">
        <f>$G$79</f>
        <v>4.2841509491501828</v>
      </c>
      <c r="I15">
        <f>$E$74</f>
        <v>1.6919500555555571</v>
      </c>
      <c r="J15">
        <f t="shared" si="2"/>
        <v>-7.216903271065149E-2</v>
      </c>
      <c r="O15">
        <f t="shared" si="3"/>
        <v>0.99927883013420982</v>
      </c>
      <c r="Y15" s="5"/>
    </row>
    <row r="16" spans="2:26" x14ac:dyDescent="0.25">
      <c r="B16" s="1">
        <v>15</v>
      </c>
      <c r="C16">
        <v>336.00314300000002</v>
      </c>
      <c r="D16">
        <v>335.48727400000001</v>
      </c>
      <c r="E16" s="5">
        <f t="shared" si="0"/>
        <v>-0.51586900000000924</v>
      </c>
      <c r="F16">
        <f t="shared" si="1"/>
        <v>335.74520849999999</v>
      </c>
      <c r="G16">
        <f>$G$78</f>
        <v>-0.9002508380390688</v>
      </c>
      <c r="H16">
        <f>$G$79</f>
        <v>4.2841509491501828</v>
      </c>
      <c r="I16">
        <f>$E$74</f>
        <v>1.6919500555555571</v>
      </c>
      <c r="J16">
        <f t="shared" si="2"/>
        <v>-0.15376708447069418</v>
      </c>
      <c r="O16">
        <f t="shared" si="3"/>
        <v>0.99846468995678406</v>
      </c>
      <c r="Y16" s="5"/>
    </row>
    <row r="17" spans="2:25" x14ac:dyDescent="0.25">
      <c r="B17" s="1">
        <v>16</v>
      </c>
      <c r="C17">
        <v>335.90722699999998</v>
      </c>
      <c r="D17">
        <v>335.13894699999997</v>
      </c>
      <c r="E17" s="5">
        <f t="shared" si="0"/>
        <v>-0.76828000000000429</v>
      </c>
      <c r="F17">
        <f t="shared" si="1"/>
        <v>335.52308699999998</v>
      </c>
      <c r="G17">
        <f>$G$78</f>
        <v>-0.9002508380390688</v>
      </c>
      <c r="H17">
        <f>$G$79</f>
        <v>4.2841509491501828</v>
      </c>
      <c r="I17">
        <f>$E$74</f>
        <v>1.6919500555555571</v>
      </c>
      <c r="J17">
        <f t="shared" si="2"/>
        <v>-0.22924223128265794</v>
      </c>
      <c r="O17">
        <f t="shared" si="3"/>
        <v>0.9977128208676499</v>
      </c>
      <c r="Y17" s="5"/>
    </row>
    <row r="18" spans="2:25" x14ac:dyDescent="0.25">
      <c r="B18" s="1">
        <v>17</v>
      </c>
      <c r="C18">
        <v>459.38372800000002</v>
      </c>
      <c r="D18">
        <v>460.28054800000001</v>
      </c>
      <c r="E18" s="5">
        <f t="shared" si="0"/>
        <v>0.89681999999999107</v>
      </c>
      <c r="F18">
        <f t="shared" si="1"/>
        <v>459.83213799999999</v>
      </c>
      <c r="G18">
        <f>$G$78</f>
        <v>-0.9002508380390688</v>
      </c>
      <c r="H18">
        <f>$G$79</f>
        <v>4.2841509491501828</v>
      </c>
      <c r="I18">
        <f>$E$74</f>
        <v>1.6919500555555571</v>
      </c>
      <c r="J18">
        <f t="shared" si="2"/>
        <v>0.19484203794768903</v>
      </c>
      <c r="O18">
        <f t="shared" si="3"/>
        <v>1.0019522241327625</v>
      </c>
      <c r="Y18" s="5"/>
    </row>
    <row r="19" spans="2:25" x14ac:dyDescent="0.25">
      <c r="B19" s="1">
        <v>18</v>
      </c>
      <c r="C19">
        <v>458.06405599999999</v>
      </c>
      <c r="D19">
        <v>461.21493500000003</v>
      </c>
      <c r="E19" s="5">
        <f t="shared" si="0"/>
        <v>3.1508790000000317</v>
      </c>
      <c r="F19">
        <f t="shared" si="1"/>
        <v>459.63949550000001</v>
      </c>
      <c r="G19">
        <f>$G$78</f>
        <v>-0.9002508380390688</v>
      </c>
      <c r="H19">
        <f>$G$79</f>
        <v>4.2841509491501828</v>
      </c>
      <c r="I19">
        <f>$E$74</f>
        <v>1.6919500555555571</v>
      </c>
      <c r="J19">
        <f t="shared" si="2"/>
        <v>0.68316933405463798</v>
      </c>
      <c r="O19">
        <f t="shared" si="3"/>
        <v>1.0068786864167312</v>
      </c>
      <c r="Y19" s="5"/>
    </row>
    <row r="20" spans="2:25" x14ac:dyDescent="0.25">
      <c r="B20" s="1">
        <v>19</v>
      </c>
      <c r="C20">
        <v>458.05386399999998</v>
      </c>
      <c r="D20">
        <v>460.37802099999999</v>
      </c>
      <c r="E20" s="5">
        <f t="shared" si="0"/>
        <v>2.3241570000000138</v>
      </c>
      <c r="F20">
        <f t="shared" si="1"/>
        <v>459.21594249999998</v>
      </c>
      <c r="G20">
        <f>$G$78</f>
        <v>-0.9002508380390688</v>
      </c>
      <c r="H20">
        <f>$G$79</f>
        <v>4.2841509491501828</v>
      </c>
      <c r="I20">
        <f>$E$74</f>
        <v>1.6919500555555571</v>
      </c>
      <c r="J20">
        <f t="shared" si="2"/>
        <v>0.50483665465863192</v>
      </c>
      <c r="O20">
        <f t="shared" si="3"/>
        <v>1.0050739818669012</v>
      </c>
      <c r="Y20" s="5"/>
    </row>
    <row r="21" spans="2:25" x14ac:dyDescent="0.25">
      <c r="B21" s="1">
        <v>20</v>
      </c>
      <c r="C21">
        <v>459.53329500000001</v>
      </c>
      <c r="D21">
        <v>459.35073899999998</v>
      </c>
      <c r="E21" s="5">
        <f t="shared" si="0"/>
        <v>-0.18255600000003369</v>
      </c>
      <c r="F21">
        <f t="shared" si="1"/>
        <v>459.44201699999996</v>
      </c>
      <c r="G21">
        <f>$G$78</f>
        <v>-0.9002508380390688</v>
      </c>
      <c r="H21">
        <f>$G$79</f>
        <v>4.2841509491501828</v>
      </c>
      <c r="I21">
        <f>$E$74</f>
        <v>1.6919500555555571</v>
      </c>
      <c r="J21">
        <f t="shared" si="2"/>
        <v>-3.9742180538874392E-2</v>
      </c>
      <c r="O21">
        <f t="shared" si="3"/>
        <v>0.99960273607595718</v>
      </c>
      <c r="Y21" s="5"/>
    </row>
    <row r="22" spans="2:25" x14ac:dyDescent="0.25">
      <c r="B22" s="1">
        <v>21</v>
      </c>
      <c r="C22">
        <v>459.68093900000002</v>
      </c>
      <c r="D22">
        <v>459.86209100000002</v>
      </c>
      <c r="E22" s="5">
        <f t="shared" si="0"/>
        <v>0.18115199999999732</v>
      </c>
      <c r="F22">
        <f t="shared" si="1"/>
        <v>459.77151500000002</v>
      </c>
      <c r="G22">
        <f>$G$78</f>
        <v>-0.9002508380390688</v>
      </c>
      <c r="H22">
        <f>$G$79</f>
        <v>4.2841509491501828</v>
      </c>
      <c r="I22">
        <f>$E$74</f>
        <v>1.6919500555555571</v>
      </c>
      <c r="J22">
        <f t="shared" si="2"/>
        <v>3.9392679576190005E-2</v>
      </c>
      <c r="O22">
        <f t="shared" si="3"/>
        <v>1.0003940820352353</v>
      </c>
      <c r="Y22" s="5"/>
    </row>
    <row r="23" spans="2:25" x14ac:dyDescent="0.25">
      <c r="B23" s="1">
        <v>22</v>
      </c>
      <c r="C23">
        <v>458.29641700000002</v>
      </c>
      <c r="D23">
        <v>459.21679699999999</v>
      </c>
      <c r="E23" s="5">
        <f t="shared" si="0"/>
        <v>0.920379999999966</v>
      </c>
      <c r="F23">
        <f t="shared" si="1"/>
        <v>458.75660700000003</v>
      </c>
      <c r="G23">
        <f>$G$78</f>
        <v>-0.9002508380390688</v>
      </c>
      <c r="H23">
        <f>$G$79</f>
        <v>4.2841509491501828</v>
      </c>
      <c r="I23">
        <f>$E$74</f>
        <v>1.6919500555555571</v>
      </c>
      <c r="J23">
        <f t="shared" si="2"/>
        <v>0.20042385339836905</v>
      </c>
      <c r="O23">
        <f t="shared" si="3"/>
        <v>1.0020082635732235</v>
      </c>
      <c r="Y23" s="5"/>
    </row>
    <row r="24" spans="2:25" x14ac:dyDescent="0.25">
      <c r="B24" s="1">
        <v>23</v>
      </c>
      <c r="C24">
        <v>457.924713</v>
      </c>
      <c r="D24">
        <v>459.08752399999997</v>
      </c>
      <c r="E24" s="5">
        <f t="shared" si="0"/>
        <v>1.1628109999999765</v>
      </c>
      <c r="F24">
        <f t="shared" si="1"/>
        <v>458.50611849999996</v>
      </c>
      <c r="G24">
        <f>$G$78</f>
        <v>-0.9002508380390688</v>
      </c>
      <c r="H24">
        <f>$G$79</f>
        <v>4.2841509491501828</v>
      </c>
      <c r="I24">
        <f>$E$74</f>
        <v>1.6919500555555571</v>
      </c>
      <c r="J24">
        <f t="shared" si="2"/>
        <v>0.25328743196253284</v>
      </c>
      <c r="O24">
        <f t="shared" si="3"/>
        <v>1.0025393060627412</v>
      </c>
      <c r="Y24" s="5"/>
    </row>
    <row r="25" spans="2:25" x14ac:dyDescent="0.25">
      <c r="B25" s="1">
        <v>24</v>
      </c>
      <c r="C25">
        <v>460.25851399999999</v>
      </c>
      <c r="D25">
        <v>459.76416</v>
      </c>
      <c r="E25" s="5">
        <f t="shared" si="0"/>
        <v>-0.49435399999998708</v>
      </c>
      <c r="F25">
        <f t="shared" si="1"/>
        <v>460.01133700000003</v>
      </c>
      <c r="G25">
        <f>$G$78</f>
        <v>-0.9002508380390688</v>
      </c>
      <c r="H25">
        <f>$G$79</f>
        <v>4.2841509491501828</v>
      </c>
      <c r="I25">
        <f>$E$74</f>
        <v>1.6919500555555571</v>
      </c>
      <c r="J25">
        <f t="shared" si="2"/>
        <v>-0.10752338764291394</v>
      </c>
      <c r="O25">
        <f t="shared" si="3"/>
        <v>0.99892592100968725</v>
      </c>
      <c r="Y25" s="5"/>
    </row>
    <row r="26" spans="2:25" x14ac:dyDescent="0.25">
      <c r="B26" s="1">
        <v>25</v>
      </c>
      <c r="C26">
        <v>428.75518799999998</v>
      </c>
      <c r="D26">
        <v>430.33492999999999</v>
      </c>
      <c r="E26" s="5">
        <f t="shared" si="0"/>
        <v>1.5797420000000102</v>
      </c>
      <c r="F26">
        <f t="shared" si="1"/>
        <v>429.54505899999998</v>
      </c>
      <c r="G26">
        <f>$G$78</f>
        <v>-0.9002508380390688</v>
      </c>
      <c r="H26">
        <f>$G$79</f>
        <v>4.2841509491501828</v>
      </c>
      <c r="I26">
        <f>$E$74</f>
        <v>1.6919500555555571</v>
      </c>
      <c r="J26">
        <f t="shared" si="2"/>
        <v>0.36709592688653236</v>
      </c>
      <c r="O26">
        <f t="shared" si="3"/>
        <v>1.0036844848627231</v>
      </c>
      <c r="Y26" s="5"/>
    </row>
    <row r="27" spans="2:25" x14ac:dyDescent="0.25">
      <c r="B27" s="1">
        <v>26</v>
      </c>
      <c r="C27">
        <v>428.78671300000002</v>
      </c>
      <c r="D27">
        <v>430.73950200000002</v>
      </c>
      <c r="E27" s="5">
        <f t="shared" si="0"/>
        <v>1.9527889999999957</v>
      </c>
      <c r="F27">
        <f t="shared" si="1"/>
        <v>429.76310750000005</v>
      </c>
      <c r="G27">
        <f>$G$78</f>
        <v>-0.9002508380390688</v>
      </c>
      <c r="H27">
        <f>$G$79</f>
        <v>4.2841509491501828</v>
      </c>
      <c r="I27">
        <f>$E$74</f>
        <v>1.6919500555555571</v>
      </c>
      <c r="J27">
        <f t="shared" si="2"/>
        <v>0.45335730550201447</v>
      </c>
      <c r="O27">
        <f t="shared" si="3"/>
        <v>1.0045542199438442</v>
      </c>
      <c r="Y27" s="5"/>
    </row>
    <row r="28" spans="2:25" x14ac:dyDescent="0.25">
      <c r="B28" s="1">
        <v>27</v>
      </c>
      <c r="C28">
        <v>429.05624399999999</v>
      </c>
      <c r="D28">
        <v>429.99255399999998</v>
      </c>
      <c r="E28" s="5">
        <f t="shared" si="0"/>
        <v>0.93630999999999176</v>
      </c>
      <c r="F28">
        <f t="shared" si="1"/>
        <v>429.52439900000002</v>
      </c>
      <c r="G28">
        <f>$G$78</f>
        <v>-0.9002508380390688</v>
      </c>
      <c r="H28">
        <f>$G$79</f>
        <v>4.2841509491501828</v>
      </c>
      <c r="I28">
        <f>$E$74</f>
        <v>1.6919500555555571</v>
      </c>
      <c r="J28">
        <f t="shared" si="2"/>
        <v>0.21775028225256005</v>
      </c>
      <c r="O28">
        <f t="shared" si="3"/>
        <v>1.0021822546882688</v>
      </c>
      <c r="Y28" s="5"/>
    </row>
    <row r="29" spans="2:25" x14ac:dyDescent="0.25">
      <c r="B29" s="1">
        <v>28</v>
      </c>
      <c r="C29">
        <v>428.99423200000001</v>
      </c>
      <c r="D29">
        <v>430.25765999999999</v>
      </c>
      <c r="E29" s="5">
        <f t="shared" si="0"/>
        <v>1.2634279999999762</v>
      </c>
      <c r="F29">
        <f t="shared" si="1"/>
        <v>429.625946</v>
      </c>
      <c r="G29">
        <f>$G$78</f>
        <v>-0.9002508380390688</v>
      </c>
      <c r="H29">
        <f>$G$79</f>
        <v>4.2841509491501828</v>
      </c>
      <c r="I29">
        <f>$E$74</f>
        <v>1.6919500555555571</v>
      </c>
      <c r="J29">
        <f t="shared" si="2"/>
        <v>0.2936445105939488</v>
      </c>
      <c r="O29">
        <f t="shared" si="3"/>
        <v>1.002945093210484</v>
      </c>
      <c r="Y29" s="5"/>
    </row>
    <row r="30" spans="2:25" x14ac:dyDescent="0.25">
      <c r="B30" s="1">
        <v>29</v>
      </c>
      <c r="C30">
        <v>428.81536899999998</v>
      </c>
      <c r="D30">
        <v>430.52362099999999</v>
      </c>
      <c r="E30" s="5">
        <f t="shared" si="0"/>
        <v>1.7082520000000159</v>
      </c>
      <c r="F30">
        <f t="shared" si="1"/>
        <v>429.66949499999998</v>
      </c>
      <c r="G30">
        <f>$G$78</f>
        <v>-0.9002508380390688</v>
      </c>
      <c r="H30">
        <f>$G$79</f>
        <v>4.2841509491501828</v>
      </c>
      <c r="I30">
        <f>$E$74</f>
        <v>1.6919500555555571</v>
      </c>
      <c r="J30">
        <f t="shared" si="2"/>
        <v>0.3967847329798464</v>
      </c>
      <c r="O30">
        <f t="shared" si="3"/>
        <v>1.0039836538601303</v>
      </c>
      <c r="Y30" s="5"/>
    </row>
    <row r="31" spans="2:25" x14ac:dyDescent="0.25">
      <c r="B31" s="1">
        <v>30</v>
      </c>
      <c r="C31">
        <v>428.87148999999999</v>
      </c>
      <c r="D31">
        <v>430.47170999999997</v>
      </c>
      <c r="E31" s="5">
        <f t="shared" si="0"/>
        <v>1.6002199999999789</v>
      </c>
      <c r="F31">
        <f t="shared" si="1"/>
        <v>429.67160000000001</v>
      </c>
      <c r="G31">
        <f>$G$78</f>
        <v>-0.9002508380390688</v>
      </c>
      <c r="H31">
        <f>$G$79</f>
        <v>4.2841509491501828</v>
      </c>
      <c r="I31">
        <f>$E$74</f>
        <v>1.6919500555555571</v>
      </c>
      <c r="J31">
        <f t="shared" si="2"/>
        <v>0.37173639122533253</v>
      </c>
      <c r="O31">
        <f t="shared" si="3"/>
        <v>1.0037312342678688</v>
      </c>
      <c r="Y31" s="5"/>
    </row>
    <row r="32" spans="2:25" x14ac:dyDescent="0.25">
      <c r="B32" s="1">
        <v>31</v>
      </c>
      <c r="C32">
        <v>428.70230099999998</v>
      </c>
      <c r="D32">
        <v>430.53332499999999</v>
      </c>
      <c r="E32" s="5">
        <f t="shared" si="0"/>
        <v>1.8310240000000135</v>
      </c>
      <c r="F32">
        <f t="shared" si="1"/>
        <v>429.61781299999996</v>
      </c>
      <c r="G32">
        <f>$G$78</f>
        <v>-0.9002508380390688</v>
      </c>
      <c r="H32">
        <f>$G$79</f>
        <v>4.2841509491501828</v>
      </c>
      <c r="I32">
        <f>$E$74</f>
        <v>1.6919500555555571</v>
      </c>
      <c r="J32">
        <f t="shared" si="2"/>
        <v>0.42529204911141627</v>
      </c>
      <c r="O32">
        <f t="shared" si="3"/>
        <v>1.0042710850763548</v>
      </c>
      <c r="Y32" s="5"/>
    </row>
    <row r="33" spans="2:25" x14ac:dyDescent="0.25">
      <c r="B33" s="1">
        <v>32</v>
      </c>
      <c r="C33">
        <v>335.09433000000001</v>
      </c>
      <c r="D33">
        <v>337.07238799999999</v>
      </c>
      <c r="E33" s="5">
        <f t="shared" si="0"/>
        <v>1.9780579999999759</v>
      </c>
      <c r="F33">
        <f t="shared" si="1"/>
        <v>336.08335899999997</v>
      </c>
      <c r="G33">
        <f>$G$78</f>
        <v>-0.9002508380390688</v>
      </c>
      <c r="H33">
        <f>$G$79</f>
        <v>4.2841509491501828</v>
      </c>
      <c r="I33">
        <f>$E$74</f>
        <v>1.6919500555555571</v>
      </c>
      <c r="J33">
        <f t="shared" si="2"/>
        <v>0.58683477805366135</v>
      </c>
      <c r="O33">
        <f t="shared" si="3"/>
        <v>1.0059029885704123</v>
      </c>
      <c r="Y33" s="5"/>
    </row>
    <row r="34" spans="2:25" x14ac:dyDescent="0.25">
      <c r="B34" s="1">
        <v>33</v>
      </c>
      <c r="C34">
        <v>334.93426499999998</v>
      </c>
      <c r="D34">
        <v>336.85864299999997</v>
      </c>
      <c r="E34" s="5">
        <f t="shared" si="0"/>
        <v>1.9243779999999902</v>
      </c>
      <c r="F34">
        <f t="shared" si="1"/>
        <v>335.89645399999995</v>
      </c>
      <c r="G34">
        <f>$G$78</f>
        <v>-0.9002508380390688</v>
      </c>
      <c r="H34">
        <f>$G$79</f>
        <v>4.2841509491501828</v>
      </c>
      <c r="I34">
        <f>$E$74</f>
        <v>1.6919500555555571</v>
      </c>
      <c r="J34">
        <f t="shared" si="2"/>
        <v>0.57127167136394075</v>
      </c>
      <c r="O34">
        <f t="shared" si="3"/>
        <v>1.0057455393523262</v>
      </c>
      <c r="Y34" s="5"/>
    </row>
    <row r="35" spans="2:25" x14ac:dyDescent="0.25">
      <c r="B35" s="1">
        <v>34</v>
      </c>
      <c r="C35">
        <v>334.81997699999999</v>
      </c>
      <c r="D35">
        <v>337.30014</v>
      </c>
      <c r="E35" s="5">
        <f t="shared" si="0"/>
        <v>2.4801630000000046</v>
      </c>
      <c r="F35">
        <f t="shared" si="1"/>
        <v>336.06005849999997</v>
      </c>
      <c r="G35">
        <f>$G$78</f>
        <v>-0.9002508380390688</v>
      </c>
      <c r="H35">
        <f>$G$79</f>
        <v>4.2841509491501828</v>
      </c>
      <c r="I35">
        <f>$E$74</f>
        <v>1.6919500555555571</v>
      </c>
      <c r="J35">
        <f t="shared" si="2"/>
        <v>0.73529853856568361</v>
      </c>
      <c r="O35">
        <f t="shared" si="3"/>
        <v>1.0074074522739722</v>
      </c>
      <c r="Y35" s="5"/>
    </row>
    <row r="36" spans="2:25" x14ac:dyDescent="0.25">
      <c r="B36" s="1">
        <v>35</v>
      </c>
      <c r="C36">
        <v>335.766052</v>
      </c>
      <c r="D36">
        <v>337.34231599999998</v>
      </c>
      <c r="E36" s="5">
        <f t="shared" si="0"/>
        <v>1.5762639999999806</v>
      </c>
      <c r="F36">
        <f t="shared" si="1"/>
        <v>336.55418399999996</v>
      </c>
      <c r="G36">
        <f>$G$78</f>
        <v>-0.9002508380390688</v>
      </c>
      <c r="H36">
        <f>$G$79</f>
        <v>4.2841509491501828</v>
      </c>
      <c r="I36">
        <f>$E$74</f>
        <v>1.6919500555555571</v>
      </c>
      <c r="J36">
        <f t="shared" si="2"/>
        <v>0.46725949435883424</v>
      </c>
      <c r="O36">
        <f t="shared" si="3"/>
        <v>1.0046945305834551</v>
      </c>
      <c r="Y36" s="5"/>
    </row>
    <row r="37" spans="2:25" x14ac:dyDescent="0.25">
      <c r="B37" s="1">
        <v>36</v>
      </c>
      <c r="C37">
        <v>334.99874899999998</v>
      </c>
      <c r="D37">
        <v>336.264771</v>
      </c>
      <c r="E37" s="5">
        <f t="shared" si="0"/>
        <v>1.2660220000000209</v>
      </c>
      <c r="F37">
        <f t="shared" si="1"/>
        <v>335.63175999999999</v>
      </c>
      <c r="G37">
        <f>$G$78</f>
        <v>-0.9002508380390688</v>
      </c>
      <c r="H37">
        <f>$G$79</f>
        <v>4.2841509491501828</v>
      </c>
      <c r="I37">
        <f>$E$74</f>
        <v>1.6919500555555571</v>
      </c>
      <c r="J37">
        <f t="shared" si="2"/>
        <v>0.37649558002613981</v>
      </c>
      <c r="O37">
        <f t="shared" si="3"/>
        <v>1.0037791842619688</v>
      </c>
      <c r="Y37" s="5"/>
    </row>
    <row r="38" spans="2:25" x14ac:dyDescent="0.25">
      <c r="B38" s="1">
        <v>37</v>
      </c>
      <c r="C38">
        <v>334.87463400000001</v>
      </c>
      <c r="D38">
        <v>336.54840100000001</v>
      </c>
      <c r="E38" s="5">
        <f t="shared" si="0"/>
        <v>1.673766999999998</v>
      </c>
      <c r="F38">
        <f t="shared" si="1"/>
        <v>335.71151750000001</v>
      </c>
      <c r="G38">
        <f>$G$78</f>
        <v>-0.9002508380390688</v>
      </c>
      <c r="H38">
        <f>$G$79</f>
        <v>4.2841509491501828</v>
      </c>
      <c r="I38">
        <f>$E$74</f>
        <v>1.6919500555555571</v>
      </c>
      <c r="J38">
        <f t="shared" si="2"/>
        <v>0.49733322013317122</v>
      </c>
      <c r="O38">
        <f t="shared" si="3"/>
        <v>1.0049981898599103</v>
      </c>
      <c r="Y38" s="5"/>
    </row>
    <row r="39" spans="2:25" x14ac:dyDescent="0.25">
      <c r="B39" s="1">
        <v>38</v>
      </c>
      <c r="C39">
        <v>335.035889</v>
      </c>
      <c r="D39">
        <v>337.47637900000001</v>
      </c>
      <c r="E39" s="5">
        <f t="shared" si="0"/>
        <v>2.4404900000000112</v>
      </c>
      <c r="F39">
        <f t="shared" si="1"/>
        <v>336.25613399999997</v>
      </c>
      <c r="G39">
        <f>$G$78</f>
        <v>-0.9002508380390688</v>
      </c>
      <c r="H39">
        <f>$G$79</f>
        <v>4.2841509491501828</v>
      </c>
      <c r="I39">
        <f>$E$74</f>
        <v>1.6919500555555571</v>
      </c>
      <c r="J39">
        <f t="shared" si="2"/>
        <v>0.72315876069062923</v>
      </c>
      <c r="O39">
        <f t="shared" si="3"/>
        <v>1.007284264403089</v>
      </c>
      <c r="Y39" s="5"/>
    </row>
    <row r="40" spans="2:25" x14ac:dyDescent="0.25">
      <c r="B40" s="1">
        <v>39</v>
      </c>
      <c r="C40">
        <v>334.77502399999997</v>
      </c>
      <c r="D40">
        <v>337.63314800000001</v>
      </c>
      <c r="E40" s="5">
        <f t="shared" si="0"/>
        <v>2.8581240000000321</v>
      </c>
      <c r="F40">
        <f t="shared" si="1"/>
        <v>336.20408599999996</v>
      </c>
      <c r="G40">
        <f>$G$78</f>
        <v>-0.9002508380390688</v>
      </c>
      <c r="H40">
        <f>$G$79</f>
        <v>4.2841509491501828</v>
      </c>
      <c r="I40">
        <f>$E$74</f>
        <v>1.6919500555555571</v>
      </c>
      <c r="J40">
        <f t="shared" si="2"/>
        <v>0.84651759370499724</v>
      </c>
      <c r="O40">
        <f t="shared" si="3"/>
        <v>1.0085374469273432</v>
      </c>
      <c r="Y40" s="5"/>
    </row>
    <row r="41" spans="2:25" x14ac:dyDescent="0.25">
      <c r="B41" s="1">
        <v>40</v>
      </c>
      <c r="C41">
        <v>334.76367199999999</v>
      </c>
      <c r="D41">
        <v>337.06829800000003</v>
      </c>
      <c r="E41" s="5">
        <f t="shared" si="0"/>
        <v>2.3046260000000416</v>
      </c>
      <c r="F41">
        <f t="shared" si="1"/>
        <v>335.91598499999998</v>
      </c>
      <c r="G41">
        <f>$G$78</f>
        <v>-0.9002508380390688</v>
      </c>
      <c r="H41">
        <f>$G$79</f>
        <v>4.2841509491501828</v>
      </c>
      <c r="I41">
        <f>$E$74</f>
        <v>1.6919500555555571</v>
      </c>
      <c r="J41">
        <f t="shared" si="2"/>
        <v>0.68372671463753065</v>
      </c>
      <c r="O41">
        <f t="shared" si="3"/>
        <v>1.0068843371989302</v>
      </c>
      <c r="Y41" s="5"/>
    </row>
    <row r="42" spans="2:25" x14ac:dyDescent="0.25">
      <c r="B42" s="1">
        <v>41</v>
      </c>
      <c r="C42">
        <v>328.11599699999999</v>
      </c>
      <c r="D42">
        <v>330.129456</v>
      </c>
      <c r="E42" s="5">
        <f t="shared" si="0"/>
        <v>2.0134590000000117</v>
      </c>
      <c r="F42">
        <f t="shared" si="1"/>
        <v>329.1227265</v>
      </c>
      <c r="G42">
        <f>$G$78</f>
        <v>-0.9002508380390688</v>
      </c>
      <c r="H42">
        <f>$G$79</f>
        <v>4.2841509491501828</v>
      </c>
      <c r="I42">
        <f>$E$74</f>
        <v>1.6919500555555571</v>
      </c>
      <c r="J42">
        <f t="shared" si="2"/>
        <v>0.60989983274925086</v>
      </c>
      <c r="O42">
        <f t="shared" si="3"/>
        <v>1.0061364243694586</v>
      </c>
      <c r="Y42" s="5"/>
    </row>
    <row r="43" spans="2:25" x14ac:dyDescent="0.25">
      <c r="B43" s="1">
        <v>42</v>
      </c>
      <c r="C43">
        <v>328.41842700000001</v>
      </c>
      <c r="D43">
        <v>330.75125100000002</v>
      </c>
      <c r="E43" s="5">
        <f t="shared" si="0"/>
        <v>2.3328240000000164</v>
      </c>
      <c r="F43">
        <f t="shared" si="1"/>
        <v>329.58483899999999</v>
      </c>
      <c r="G43">
        <f>$G$78</f>
        <v>-0.9002508380390688</v>
      </c>
      <c r="H43">
        <f>$G$79</f>
        <v>4.2841509491501828</v>
      </c>
      <c r="I43">
        <f>$E$74</f>
        <v>1.6919500555555571</v>
      </c>
      <c r="J43">
        <f t="shared" si="2"/>
        <v>0.70531071097899378</v>
      </c>
      <c r="O43">
        <f t="shared" si="3"/>
        <v>1.0071032067880894</v>
      </c>
      <c r="Y43" s="5"/>
    </row>
    <row r="44" spans="2:25" x14ac:dyDescent="0.25">
      <c r="B44" s="1">
        <v>43</v>
      </c>
      <c r="C44">
        <v>328.42095899999998</v>
      </c>
      <c r="D44">
        <v>330.664917</v>
      </c>
      <c r="E44" s="5">
        <f t="shared" si="0"/>
        <v>2.2439580000000205</v>
      </c>
      <c r="F44">
        <f t="shared" si="1"/>
        <v>329.54293799999999</v>
      </c>
      <c r="G44">
        <f>$G$78</f>
        <v>-0.9002508380390688</v>
      </c>
      <c r="H44">
        <f>$G$79</f>
        <v>4.2841509491501828</v>
      </c>
      <c r="I44">
        <f>$E$74</f>
        <v>1.6919500555555571</v>
      </c>
      <c r="J44">
        <f t="shared" si="2"/>
        <v>0.67861992144755434</v>
      </c>
      <c r="O44">
        <f t="shared" si="3"/>
        <v>1.0068325663710154</v>
      </c>
      <c r="Y44" s="5"/>
    </row>
    <row r="45" spans="2:25" x14ac:dyDescent="0.25">
      <c r="B45" s="1">
        <v>44</v>
      </c>
      <c r="C45">
        <v>327.91412400000002</v>
      </c>
      <c r="D45">
        <v>330.26977499999998</v>
      </c>
      <c r="E45" s="5">
        <f t="shared" si="0"/>
        <v>2.3556509999999662</v>
      </c>
      <c r="F45">
        <f t="shared" si="1"/>
        <v>329.0919495</v>
      </c>
      <c r="G45">
        <f>$G$78</f>
        <v>-0.9002508380390688</v>
      </c>
      <c r="H45">
        <f>$G$79</f>
        <v>4.2841509491501828</v>
      </c>
      <c r="I45">
        <f>$E$74</f>
        <v>1.6919500555555571</v>
      </c>
      <c r="J45">
        <f t="shared" si="2"/>
        <v>0.71325055403570192</v>
      </c>
      <c r="O45">
        <f t="shared" si="3"/>
        <v>1.00718374363161</v>
      </c>
      <c r="Y45" s="5"/>
    </row>
    <row r="46" spans="2:25" x14ac:dyDescent="0.25">
      <c r="B46" s="1">
        <v>45</v>
      </c>
      <c r="C46">
        <v>328.11312900000001</v>
      </c>
      <c r="D46">
        <v>330.13699300000002</v>
      </c>
      <c r="E46" s="5">
        <f t="shared" si="0"/>
        <v>2.0238640000000032</v>
      </c>
      <c r="F46">
        <f t="shared" si="1"/>
        <v>329.12506100000002</v>
      </c>
      <c r="G46">
        <f>$G$78</f>
        <v>-0.9002508380390688</v>
      </c>
      <c r="H46">
        <f>$G$79</f>
        <v>4.2841509491501828</v>
      </c>
      <c r="I46">
        <f>$E$74</f>
        <v>1.6919500555555571</v>
      </c>
      <c r="J46">
        <f t="shared" si="2"/>
        <v>0.61303763071471462</v>
      </c>
      <c r="O46">
        <f t="shared" si="3"/>
        <v>1.0061681896307173</v>
      </c>
      <c r="Y46" s="5"/>
    </row>
    <row r="47" spans="2:25" x14ac:dyDescent="0.25">
      <c r="B47" s="1">
        <v>46</v>
      </c>
      <c r="C47">
        <v>328.53707900000001</v>
      </c>
      <c r="D47">
        <v>330.27795400000002</v>
      </c>
      <c r="E47" s="5">
        <f t="shared" si="0"/>
        <v>1.7408750000000168</v>
      </c>
      <c r="F47">
        <f t="shared" si="1"/>
        <v>329.40751650000004</v>
      </c>
      <c r="G47">
        <f>$G$78</f>
        <v>-0.9002508380390688</v>
      </c>
      <c r="H47">
        <f>$G$79</f>
        <v>4.2841509491501828</v>
      </c>
      <c r="I47">
        <f>$E$74</f>
        <v>1.6919500555555571</v>
      </c>
      <c r="J47">
        <f t="shared" si="2"/>
        <v>0.52709391556907148</v>
      </c>
      <c r="O47">
        <f t="shared" si="3"/>
        <v>1.0052988691726938</v>
      </c>
      <c r="Y47" s="5"/>
    </row>
    <row r="48" spans="2:25" x14ac:dyDescent="0.25">
      <c r="B48" s="1">
        <v>47</v>
      </c>
      <c r="C48">
        <v>327.63931300000002</v>
      </c>
      <c r="D48">
        <v>331.14300500000002</v>
      </c>
      <c r="E48" s="5">
        <f t="shared" si="0"/>
        <v>3.5036920000000009</v>
      </c>
      <c r="F48">
        <f t="shared" si="1"/>
        <v>329.39115900000002</v>
      </c>
      <c r="G48">
        <f>$G$78</f>
        <v>-0.9002508380390688</v>
      </c>
      <c r="H48">
        <f>$G$79</f>
        <v>4.2841509491501828</v>
      </c>
      <c r="I48">
        <f>$E$74</f>
        <v>1.6919500555555571</v>
      </c>
      <c r="J48">
        <f t="shared" si="2"/>
        <v>1.0580600970266609</v>
      </c>
      <c r="O48">
        <f t="shared" si="3"/>
        <v>1.0106937472427187</v>
      </c>
      <c r="Y48" s="5"/>
    </row>
    <row r="49" spans="2:25" x14ac:dyDescent="0.25">
      <c r="B49" s="1">
        <v>48</v>
      </c>
      <c r="C49">
        <v>328.00952100000001</v>
      </c>
      <c r="D49">
        <v>330.42379799999998</v>
      </c>
      <c r="E49" s="5">
        <f t="shared" si="0"/>
        <v>2.41427699999997</v>
      </c>
      <c r="F49">
        <f t="shared" si="1"/>
        <v>329.21665949999999</v>
      </c>
      <c r="G49">
        <f>$G$78</f>
        <v>-0.9002508380390688</v>
      </c>
      <c r="H49">
        <f>$G$79</f>
        <v>4.2841509491501828</v>
      </c>
      <c r="I49">
        <f>$E$74</f>
        <v>1.6919500555555571</v>
      </c>
      <c r="J49">
        <f t="shared" si="2"/>
        <v>0.73066074980470086</v>
      </c>
      <c r="O49">
        <f t="shared" si="3"/>
        <v>1.0073603869565724</v>
      </c>
      <c r="Y49" s="5"/>
    </row>
    <row r="50" spans="2:25" x14ac:dyDescent="0.25">
      <c r="B50" s="1">
        <v>49</v>
      </c>
      <c r="C50">
        <v>327.89883400000002</v>
      </c>
      <c r="D50">
        <v>330.57980300000003</v>
      </c>
      <c r="E50" s="5">
        <f t="shared" si="0"/>
        <v>2.6809690000000046</v>
      </c>
      <c r="F50">
        <f t="shared" si="1"/>
        <v>329.23931850000002</v>
      </c>
      <c r="G50">
        <f>$G$78</f>
        <v>-0.9002508380390688</v>
      </c>
      <c r="H50">
        <f>$G$79</f>
        <v>4.2841509491501828</v>
      </c>
      <c r="I50">
        <f>$E$74</f>
        <v>1.6919500555555571</v>
      </c>
      <c r="J50">
        <f t="shared" si="2"/>
        <v>0.81098995633438753</v>
      </c>
      <c r="O50">
        <f t="shared" si="3"/>
        <v>1.008176207787308</v>
      </c>
      <c r="Y50" s="5"/>
    </row>
    <row r="51" spans="2:25" x14ac:dyDescent="0.25">
      <c r="B51" s="1">
        <v>50</v>
      </c>
      <c r="C51">
        <v>321.777039</v>
      </c>
      <c r="D51">
        <v>324.62716699999999</v>
      </c>
      <c r="E51" s="5">
        <f t="shared" si="0"/>
        <v>2.8501279999999838</v>
      </c>
      <c r="F51">
        <f t="shared" si="1"/>
        <v>323.20210299999997</v>
      </c>
      <c r="G51">
        <f>$G$78</f>
        <v>-0.9002508380390688</v>
      </c>
      <c r="H51">
        <f>$G$79</f>
        <v>4.2841509491501828</v>
      </c>
      <c r="I51">
        <f>$E$74</f>
        <v>1.6919500555555571</v>
      </c>
      <c r="J51">
        <f t="shared" si="2"/>
        <v>0.87796964941014433</v>
      </c>
      <c r="O51">
        <f t="shared" si="3"/>
        <v>1.008857462325023</v>
      </c>
      <c r="Y51" s="5"/>
    </row>
    <row r="52" spans="2:25" s="5" customFormat="1" x14ac:dyDescent="0.25">
      <c r="B52" s="1">
        <v>51</v>
      </c>
      <c r="C52" s="5">
        <v>321.87179600000002</v>
      </c>
      <c r="D52" s="5">
        <v>324.51681500000001</v>
      </c>
      <c r="E52" s="5">
        <f t="shared" si="0"/>
        <v>2.6450189999999907</v>
      </c>
      <c r="F52" s="5">
        <f t="shared" si="1"/>
        <v>323.19430550000004</v>
      </c>
      <c r="G52">
        <f>$G$78</f>
        <v>-0.9002508380390688</v>
      </c>
      <c r="H52">
        <f>$G$79</f>
        <v>4.2841509491501828</v>
      </c>
      <c r="I52">
        <f>$E$74</f>
        <v>1.6919500555555571</v>
      </c>
      <c r="J52">
        <f t="shared" si="2"/>
        <v>0.81506377412214859</v>
      </c>
      <c r="O52">
        <f t="shared" si="3"/>
        <v>1.0082176165568728</v>
      </c>
      <c r="W52"/>
      <c r="X52"/>
    </row>
    <row r="53" spans="2:25" s="5" customFormat="1" x14ac:dyDescent="0.25">
      <c r="B53" s="1">
        <v>52</v>
      </c>
      <c r="C53" s="5">
        <v>322.20400999999998</v>
      </c>
      <c r="D53" s="5">
        <v>325.26495399999999</v>
      </c>
      <c r="E53" s="5">
        <f t="shared" si="0"/>
        <v>3.0609440000000063</v>
      </c>
      <c r="F53" s="5">
        <f t="shared" si="1"/>
        <v>323.73448199999996</v>
      </c>
      <c r="G53">
        <f>$G$78</f>
        <v>-0.9002508380390688</v>
      </c>
      <c r="H53">
        <f>$G$79</f>
        <v>4.2841509491501828</v>
      </c>
      <c r="I53">
        <f>$E$74</f>
        <v>1.6919500555555571</v>
      </c>
      <c r="J53">
        <f t="shared" si="2"/>
        <v>0.94106172901738638</v>
      </c>
      <c r="O53">
        <f t="shared" si="3"/>
        <v>1.0095000183268978</v>
      </c>
      <c r="W53"/>
      <c r="X53"/>
    </row>
    <row r="54" spans="2:25" s="5" customFormat="1" x14ac:dyDescent="0.25">
      <c r="B54" s="1">
        <v>53</v>
      </c>
      <c r="C54" s="5">
        <v>322.44293199999998</v>
      </c>
      <c r="D54" s="5">
        <v>324.88354500000003</v>
      </c>
      <c r="E54" s="5">
        <f t="shared" si="0"/>
        <v>2.4406130000000417</v>
      </c>
      <c r="F54" s="5">
        <f t="shared" si="1"/>
        <v>323.66323850000003</v>
      </c>
      <c r="G54">
        <f>$G$78</f>
        <v>-0.9002508380390688</v>
      </c>
      <c r="H54">
        <f>$G$79</f>
        <v>4.2841509491501828</v>
      </c>
      <c r="I54">
        <f>$E$74</f>
        <v>1.6919500555555571</v>
      </c>
      <c r="J54">
        <f t="shared" si="2"/>
        <v>0.75122702813404763</v>
      </c>
      <c r="O54">
        <f t="shared" si="3"/>
        <v>1.0075691316440456</v>
      </c>
      <c r="W54"/>
      <c r="X54"/>
    </row>
    <row r="55" spans="2:25" x14ac:dyDescent="0.25">
      <c r="B55" s="1">
        <v>54</v>
      </c>
      <c r="C55">
        <v>322.170929</v>
      </c>
      <c r="D55">
        <v>325.00637799999998</v>
      </c>
      <c r="E55" s="5">
        <f t="shared" si="0"/>
        <v>2.8354489999999828</v>
      </c>
      <c r="F55">
        <f t="shared" si="1"/>
        <v>323.58865349999996</v>
      </c>
      <c r="G55">
        <f>$G$78</f>
        <v>-0.9002508380390688</v>
      </c>
      <c r="H55">
        <f>$G$79</f>
        <v>4.2841509491501828</v>
      </c>
      <c r="I55">
        <f>$E$74</f>
        <v>1.6919500555555571</v>
      </c>
      <c r="J55">
        <f t="shared" si="2"/>
        <v>0.87242872507566072</v>
      </c>
      <c r="O55">
        <f t="shared" si="3"/>
        <v>1.0088010703163102</v>
      </c>
      <c r="Y55" s="5"/>
    </row>
    <row r="56" spans="2:25" x14ac:dyDescent="0.25">
      <c r="B56" s="1">
        <v>55</v>
      </c>
      <c r="C56">
        <v>321.96673600000003</v>
      </c>
      <c r="D56">
        <v>325.04354899999998</v>
      </c>
      <c r="E56" s="5">
        <f t="shared" si="0"/>
        <v>3.0768129999999587</v>
      </c>
      <c r="F56">
        <f t="shared" si="1"/>
        <v>323.50514250000003</v>
      </c>
      <c r="G56">
        <f>$G$78</f>
        <v>-0.9002508380390688</v>
      </c>
      <c r="H56">
        <f>$G$79</f>
        <v>4.2841509491501828</v>
      </c>
      <c r="I56">
        <f>$E$74</f>
        <v>1.6919500555555571</v>
      </c>
      <c r="J56">
        <f t="shared" si="2"/>
        <v>0.94658485284996652</v>
      </c>
      <c r="O56">
        <f t="shared" si="3"/>
        <v>1.0095563070838471</v>
      </c>
      <c r="Y56" s="5"/>
    </row>
    <row r="57" spans="2:25" x14ac:dyDescent="0.25">
      <c r="B57" s="1">
        <v>56</v>
      </c>
      <c r="C57">
        <v>322.06698599999999</v>
      </c>
      <c r="D57">
        <v>325.65286300000002</v>
      </c>
      <c r="E57" s="5">
        <f t="shared" si="0"/>
        <v>3.5858770000000391</v>
      </c>
      <c r="F57">
        <f t="shared" si="1"/>
        <v>323.85992450000003</v>
      </c>
      <c r="G57">
        <f>$G$78</f>
        <v>-0.9002508380390688</v>
      </c>
      <c r="H57">
        <f>$G$79</f>
        <v>4.2841509491501828</v>
      </c>
      <c r="I57">
        <f>$E$74</f>
        <v>1.6919500555555571</v>
      </c>
      <c r="J57">
        <f t="shared" si="2"/>
        <v>1.1011347994812621</v>
      </c>
      <c r="O57">
        <f t="shared" si="3"/>
        <v>1.0111339477682448</v>
      </c>
      <c r="Y57" s="5"/>
    </row>
    <row r="58" spans="2:25" x14ac:dyDescent="0.25">
      <c r="B58" s="1">
        <v>58</v>
      </c>
      <c r="C58">
        <v>322.13763399999999</v>
      </c>
      <c r="D58">
        <v>325.43060300000002</v>
      </c>
      <c r="E58" s="5">
        <f t="shared" si="0"/>
        <v>3.2929690000000278</v>
      </c>
      <c r="F58">
        <f t="shared" ref="F58:F73" si="4">AVERAGE(C58,D58)</f>
        <v>323.78411849999998</v>
      </c>
      <c r="G58">
        <f>$G$78</f>
        <v>-0.9002508380390688</v>
      </c>
      <c r="H58">
        <f>$G$79</f>
        <v>4.2841509491501828</v>
      </c>
      <c r="I58">
        <f>$E$74</f>
        <v>1.6919500555555571</v>
      </c>
      <c r="J58">
        <f t="shared" si="2"/>
        <v>1.011880557527046</v>
      </c>
      <c r="O58">
        <f t="shared" si="3"/>
        <v>1.0102222424592591</v>
      </c>
      <c r="Y58" s="5"/>
    </row>
    <row r="59" spans="2:25" x14ac:dyDescent="0.25">
      <c r="B59" s="1">
        <v>59</v>
      </c>
      <c r="C59">
        <v>291.65566999999999</v>
      </c>
      <c r="D59">
        <v>293.94430499999999</v>
      </c>
      <c r="E59" s="5">
        <f t="shared" si="0"/>
        <v>2.2886349999999993</v>
      </c>
      <c r="F59">
        <f t="shared" si="4"/>
        <v>292.79998749999999</v>
      </c>
      <c r="G59">
        <f>$G$78</f>
        <v>-0.9002508380390688</v>
      </c>
      <c r="H59">
        <f>$G$79</f>
        <v>4.2841509491501828</v>
      </c>
      <c r="I59">
        <f>$E$74</f>
        <v>1.6919500555555571</v>
      </c>
      <c r="J59">
        <f>(E59/D59)*100</f>
        <v>0.77859477495235008</v>
      </c>
      <c r="O59">
        <f t="shared" si="3"/>
        <v>1.0078470444274237</v>
      </c>
      <c r="Y59" s="5"/>
    </row>
    <row r="60" spans="2:25" x14ac:dyDescent="0.25">
      <c r="B60" s="1">
        <v>60</v>
      </c>
      <c r="C60">
        <v>291.48770100000002</v>
      </c>
      <c r="D60">
        <v>294.51385499999998</v>
      </c>
      <c r="E60" s="5">
        <f t="shared" si="0"/>
        <v>3.0261539999999627</v>
      </c>
      <c r="F60">
        <f t="shared" si="4"/>
        <v>293.00077799999997</v>
      </c>
      <c r="G60">
        <f>$G$78</f>
        <v>-0.9002508380390688</v>
      </c>
      <c r="H60">
        <f>$G$79</f>
        <v>4.2841509491501828</v>
      </c>
      <c r="I60">
        <f>$E$74</f>
        <v>1.6919500555555571</v>
      </c>
      <c r="J60">
        <f t="shared" si="2"/>
        <v>1.0275081965159034</v>
      </c>
      <c r="O60">
        <f t="shared" si="3"/>
        <v>1.0103817553523466</v>
      </c>
      <c r="Y60" s="5"/>
    </row>
    <row r="61" spans="2:25" x14ac:dyDescent="0.25">
      <c r="B61" s="1">
        <v>61</v>
      </c>
      <c r="C61">
        <v>291.29788200000002</v>
      </c>
      <c r="D61">
        <v>294.50726300000002</v>
      </c>
      <c r="E61" s="5">
        <f t="shared" si="0"/>
        <v>3.2093810000000076</v>
      </c>
      <c r="F61">
        <f t="shared" si="4"/>
        <v>292.90257250000002</v>
      </c>
      <c r="G61">
        <f>$G$78</f>
        <v>-0.9002508380390688</v>
      </c>
      <c r="H61">
        <f>$G$79</f>
        <v>4.2841509491501828</v>
      </c>
      <c r="I61">
        <f>$E$74</f>
        <v>1.6919500555555571</v>
      </c>
      <c r="J61">
        <f t="shared" si="2"/>
        <v>1.0897459598475192</v>
      </c>
      <c r="O61">
        <f t="shared" si="3"/>
        <v>1.0110175226059488</v>
      </c>
      <c r="Y61" s="5"/>
    </row>
    <row r="62" spans="2:25" x14ac:dyDescent="0.25">
      <c r="B62" s="1">
        <v>62</v>
      </c>
      <c r="C62">
        <v>291.79995700000001</v>
      </c>
      <c r="D62">
        <v>293.65103099999999</v>
      </c>
      <c r="E62" s="5">
        <f t="shared" si="0"/>
        <v>1.8510739999999828</v>
      </c>
      <c r="F62">
        <f t="shared" si="4"/>
        <v>292.72549400000003</v>
      </c>
      <c r="G62">
        <f>$G$78</f>
        <v>-0.9002508380390688</v>
      </c>
      <c r="H62">
        <f>$G$79</f>
        <v>4.2841509491501828</v>
      </c>
      <c r="I62">
        <f>$E$74</f>
        <v>1.6919500555555571</v>
      </c>
      <c r="J62">
        <f t="shared" si="2"/>
        <v>0.63036523103505904</v>
      </c>
      <c r="O62">
        <f t="shared" si="3"/>
        <v>1.0063436404139017</v>
      </c>
      <c r="Y62" s="5"/>
    </row>
    <row r="63" spans="2:25" x14ac:dyDescent="0.25">
      <c r="B63" s="1">
        <v>63</v>
      </c>
      <c r="C63">
        <v>291.73004200000003</v>
      </c>
      <c r="D63">
        <v>293.95068400000002</v>
      </c>
      <c r="E63" s="5">
        <f t="shared" ref="E63:E71" si="5">D63-C63</f>
        <v>2.220641999999998</v>
      </c>
      <c r="F63">
        <f t="shared" ref="F63:F71" si="6">AVERAGE(C63,D63)</f>
        <v>292.84036300000002</v>
      </c>
      <c r="G63">
        <f>$G$78</f>
        <v>-0.9002508380390688</v>
      </c>
      <c r="H63">
        <f>$G$79</f>
        <v>4.2841509491501828</v>
      </c>
      <c r="I63">
        <f>$E$74</f>
        <v>1.6919500555555571</v>
      </c>
      <c r="J63">
        <f t="shared" ref="J63:J71" si="7">(E63/D63)*100</f>
        <v>0.7554471279951156</v>
      </c>
      <c r="O63">
        <f t="shared" ref="O63:O71" si="8">D63/C63</f>
        <v>1.0076119757320023</v>
      </c>
      <c r="Y63" s="5"/>
    </row>
    <row r="64" spans="2:25" x14ac:dyDescent="0.25">
      <c r="B64" s="1">
        <v>64</v>
      </c>
      <c r="C64">
        <v>291.13806199999999</v>
      </c>
      <c r="D64">
        <v>294.348297</v>
      </c>
      <c r="E64" s="5">
        <f t="shared" si="5"/>
        <v>3.2102350000000115</v>
      </c>
      <c r="F64">
        <f t="shared" si="6"/>
        <v>292.7431795</v>
      </c>
      <c r="G64">
        <f>$G$78</f>
        <v>-0.9002508380390688</v>
      </c>
      <c r="H64">
        <f>$G$79</f>
        <v>4.2841509491501828</v>
      </c>
      <c r="I64">
        <f>$E$74</f>
        <v>1.6919500555555571</v>
      </c>
      <c r="J64">
        <f t="shared" si="7"/>
        <v>1.0906246214837152</v>
      </c>
      <c r="O64">
        <f t="shared" si="8"/>
        <v>1.0110265039821553</v>
      </c>
      <c r="Y64" s="5"/>
    </row>
    <row r="65" spans="1:33" s="10" customFormat="1" x14ac:dyDescent="0.25">
      <c r="B65" s="1">
        <v>65</v>
      </c>
      <c r="C65" s="10">
        <v>291.328979</v>
      </c>
      <c r="D65" s="10">
        <v>294.48834199999999</v>
      </c>
      <c r="E65" s="5">
        <f t="shared" si="5"/>
        <v>3.1593629999999848</v>
      </c>
      <c r="F65">
        <f t="shared" si="6"/>
        <v>292.9086605</v>
      </c>
      <c r="G65">
        <f>$G$78</f>
        <v>-0.9002508380390688</v>
      </c>
      <c r="H65">
        <f>$G$79</f>
        <v>4.2841509491501828</v>
      </c>
      <c r="I65">
        <f>$E$74</f>
        <v>1.6919500555555571</v>
      </c>
      <c r="J65">
        <f t="shared" si="7"/>
        <v>1.0728312633849475</v>
      </c>
      <c r="K65"/>
      <c r="L65"/>
      <c r="M65"/>
      <c r="N65"/>
      <c r="O65">
        <f t="shared" si="8"/>
        <v>1.0108446575100241</v>
      </c>
      <c r="Y65" s="2"/>
    </row>
    <row r="66" spans="1:33" s="10" customFormat="1" x14ac:dyDescent="0.25">
      <c r="B66" s="1">
        <v>66</v>
      </c>
      <c r="C66" s="10">
        <v>290.84878500000002</v>
      </c>
      <c r="D66" s="10">
        <v>294.16171300000002</v>
      </c>
      <c r="E66" s="5">
        <f t="shared" si="5"/>
        <v>3.3129279999999994</v>
      </c>
      <c r="F66">
        <f t="shared" si="6"/>
        <v>292.50524900000005</v>
      </c>
      <c r="G66">
        <f>$G$78</f>
        <v>-0.9002508380390688</v>
      </c>
      <c r="H66">
        <f>$G$79</f>
        <v>4.2841509491501828</v>
      </c>
      <c r="I66">
        <f>$E$74</f>
        <v>1.6919500555555571</v>
      </c>
      <c r="J66">
        <f t="shared" si="7"/>
        <v>1.1262267839730724</v>
      </c>
      <c r="K66"/>
      <c r="L66"/>
      <c r="M66"/>
      <c r="N66"/>
      <c r="O66">
        <f t="shared" si="8"/>
        <v>1.011390551279078</v>
      </c>
      <c r="Y66" s="2"/>
    </row>
    <row r="67" spans="1:33" s="10" customFormat="1" x14ac:dyDescent="0.25">
      <c r="B67" s="1">
        <v>67</v>
      </c>
      <c r="C67" s="10">
        <v>290.95196499999997</v>
      </c>
      <c r="D67" s="10">
        <v>294.21871900000002</v>
      </c>
      <c r="E67" s="5">
        <f t="shared" si="5"/>
        <v>3.2667540000000486</v>
      </c>
      <c r="F67">
        <f t="shared" si="6"/>
        <v>292.58534199999997</v>
      </c>
      <c r="G67">
        <f>$G$78</f>
        <v>-0.9002508380390688</v>
      </c>
      <c r="H67">
        <f>$G$79</f>
        <v>4.2841509491501828</v>
      </c>
      <c r="I67">
        <f>$E$74</f>
        <v>1.6919500555555571</v>
      </c>
      <c r="J67">
        <f t="shared" si="7"/>
        <v>1.110314806312527</v>
      </c>
      <c r="K67"/>
      <c r="L67"/>
      <c r="M67"/>
      <c r="N67"/>
      <c r="O67">
        <f t="shared" si="8"/>
        <v>1.0112278121235581</v>
      </c>
      <c r="Y67" s="2"/>
    </row>
    <row r="68" spans="1:33" s="10" customFormat="1" x14ac:dyDescent="0.25">
      <c r="B68" s="1">
        <v>68</v>
      </c>
      <c r="C68" s="10">
        <v>290.25207499999999</v>
      </c>
      <c r="D68" s="10">
        <v>292.54748499999999</v>
      </c>
      <c r="E68" s="5">
        <f t="shared" si="5"/>
        <v>2.2954100000000039</v>
      </c>
      <c r="F68">
        <f t="shared" si="6"/>
        <v>291.39977999999996</v>
      </c>
      <c r="G68">
        <f>$G$78</f>
        <v>-0.9002508380390688</v>
      </c>
      <c r="H68">
        <f>$G$79</f>
        <v>4.2841509491501828</v>
      </c>
      <c r="I68">
        <f>$E$74</f>
        <v>1.6919500555555571</v>
      </c>
      <c r="J68">
        <f t="shared" si="7"/>
        <v>0.78462817754184555</v>
      </c>
      <c r="K68"/>
      <c r="L68"/>
      <c r="M68"/>
      <c r="N68"/>
      <c r="O68">
        <f t="shared" si="8"/>
        <v>1.0079083327828062</v>
      </c>
      <c r="Y68" s="2"/>
    </row>
    <row r="69" spans="1:33" s="10" customFormat="1" x14ac:dyDescent="0.25">
      <c r="B69" s="1">
        <v>69</v>
      </c>
      <c r="C69" s="10">
        <v>290.10998499999999</v>
      </c>
      <c r="D69" s="10">
        <v>292.961884</v>
      </c>
      <c r="E69" s="5">
        <f t="shared" si="5"/>
        <v>2.8518990000000031</v>
      </c>
      <c r="F69">
        <f t="shared" si="6"/>
        <v>291.5359345</v>
      </c>
      <c r="G69">
        <f>$G$78</f>
        <v>-0.9002508380390688</v>
      </c>
      <c r="H69">
        <f>$G$79</f>
        <v>4.2841509491501828</v>
      </c>
      <c r="I69">
        <f>$E$74</f>
        <v>1.6919500555555571</v>
      </c>
      <c r="J69">
        <f t="shared" si="7"/>
        <v>0.97347100621458427</v>
      </c>
      <c r="K69"/>
      <c r="L69"/>
      <c r="M69"/>
      <c r="N69"/>
      <c r="O69">
        <f t="shared" si="8"/>
        <v>1.0098304062164563</v>
      </c>
      <c r="Y69" s="2"/>
    </row>
    <row r="70" spans="1:33" s="10" customFormat="1" x14ac:dyDescent="0.25">
      <c r="B70" s="1">
        <v>71</v>
      </c>
      <c r="C70" s="10">
        <v>290.38913000000002</v>
      </c>
      <c r="D70" s="10">
        <v>292.26174900000001</v>
      </c>
      <c r="E70" s="5">
        <f t="shared" si="5"/>
        <v>1.872618999999986</v>
      </c>
      <c r="F70">
        <f t="shared" si="6"/>
        <v>291.32543950000002</v>
      </c>
      <c r="G70">
        <f>$G$78</f>
        <v>-0.9002508380390688</v>
      </c>
      <c r="H70">
        <f>$G$79</f>
        <v>4.2841509491501828</v>
      </c>
      <c r="I70">
        <f>$E$74</f>
        <v>1.6919500555555571</v>
      </c>
      <c r="J70">
        <f t="shared" si="7"/>
        <v>0.64073352274367801</v>
      </c>
      <c r="K70"/>
      <c r="L70"/>
      <c r="M70"/>
      <c r="N70"/>
      <c r="O70">
        <f t="shared" si="8"/>
        <v>1.006448653914835</v>
      </c>
      <c r="Y70" s="2"/>
    </row>
    <row r="71" spans="1:33" s="10" customFormat="1" x14ac:dyDescent="0.25">
      <c r="B71" s="1">
        <v>72</v>
      </c>
      <c r="C71" s="10">
        <v>290.32626299999998</v>
      </c>
      <c r="D71" s="10">
        <v>292.56143200000002</v>
      </c>
      <c r="E71" s="5">
        <f t="shared" si="5"/>
        <v>2.2351690000000417</v>
      </c>
      <c r="F71">
        <f t="shared" si="6"/>
        <v>291.4438475</v>
      </c>
      <c r="G71">
        <f>$G$78</f>
        <v>-0.9002508380390688</v>
      </c>
      <c r="H71">
        <f>$G$79</f>
        <v>4.2841509491501828</v>
      </c>
      <c r="I71">
        <f>$E$74</f>
        <v>1.6919500555555571</v>
      </c>
      <c r="J71">
        <f t="shared" si="7"/>
        <v>0.76399988362103777</v>
      </c>
      <c r="K71"/>
      <c r="L71"/>
      <c r="M71"/>
      <c r="N71"/>
      <c r="O71">
        <f t="shared" si="8"/>
        <v>1.007698817795206</v>
      </c>
      <c r="Y71" s="2"/>
    </row>
    <row r="72" spans="1:33" s="10" customFormat="1" x14ac:dyDescent="0.25">
      <c r="B72" s="1">
        <v>73</v>
      </c>
      <c r="C72" s="10">
        <v>289.86639400000001</v>
      </c>
      <c r="D72" s="10">
        <v>292.57363900000001</v>
      </c>
      <c r="E72" s="5">
        <f t="shared" ref="E72:E73" si="9">D72-C72</f>
        <v>2.7072450000000003</v>
      </c>
      <c r="F72">
        <f t="shared" si="4"/>
        <v>291.22001650000004</v>
      </c>
      <c r="G72">
        <f>$G$78</f>
        <v>-0.9002508380390688</v>
      </c>
      <c r="H72">
        <f>$G$79</f>
        <v>4.2841509491501828</v>
      </c>
      <c r="I72">
        <f>$E$74</f>
        <v>1.6919500555555571</v>
      </c>
      <c r="J72">
        <f t="shared" ref="J72:J73" si="10">(E72/D72)*100</f>
        <v>0.92532088989739791</v>
      </c>
      <c r="O72">
        <f t="shared" ref="O72:O73" si="11">D72/C72</f>
        <v>1.0093396304505724</v>
      </c>
      <c r="Y72" s="2"/>
    </row>
    <row r="73" spans="1:33" s="10" customFormat="1" x14ac:dyDescent="0.25">
      <c r="B73" s="1">
        <v>76</v>
      </c>
      <c r="C73" s="10">
        <v>289.81176799999997</v>
      </c>
      <c r="D73" s="10">
        <v>293.43917800000003</v>
      </c>
      <c r="E73" s="5">
        <f t="shared" si="9"/>
        <v>3.6274100000000544</v>
      </c>
      <c r="F73">
        <f t="shared" si="4"/>
        <v>291.625473</v>
      </c>
      <c r="G73">
        <f>$G$78</f>
        <v>-0.9002508380390688</v>
      </c>
      <c r="H73">
        <f>$G$79</f>
        <v>4.2841509491501828</v>
      </c>
      <c r="I73">
        <f>$E$74</f>
        <v>1.6919500555555571</v>
      </c>
      <c r="J73">
        <f t="shared" si="10"/>
        <v>1.2361709928181621</v>
      </c>
      <c r="O73">
        <f t="shared" si="11"/>
        <v>1.012516434460315</v>
      </c>
      <c r="Y73" s="2"/>
    </row>
    <row r="74" spans="1:33" s="9" customFormat="1" x14ac:dyDescent="0.25">
      <c r="B74" s="9">
        <f>COUNT(B2:B73)</f>
        <v>72</v>
      </c>
      <c r="E74" s="14">
        <f>AVERAGE(E2:E73)</f>
        <v>1.6919500555555571</v>
      </c>
      <c r="F74" s="9" t="s">
        <v>0</v>
      </c>
      <c r="J74"/>
    </row>
    <row r="75" spans="1:33" x14ac:dyDescent="0.25">
      <c r="A75" s="2"/>
      <c r="E75" s="2">
        <f>STDEV(E2:E73)</f>
        <v>1.3225514763237887</v>
      </c>
      <c r="F75" t="s">
        <v>1</v>
      </c>
      <c r="G75" s="10"/>
      <c r="H75" s="10"/>
    </row>
    <row r="77" spans="1:33" ht="15.75" thickBot="1" x14ac:dyDescent="0.3">
      <c r="F77" t="s">
        <v>4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25">
      <c r="F78" s="7" t="s">
        <v>2</v>
      </c>
      <c r="G78" s="3">
        <f>E74-(1.96*E75)</f>
        <v>-0.9002508380390688</v>
      </c>
      <c r="H78" t="s">
        <v>17</v>
      </c>
      <c r="I78" s="1" t="s">
        <v>24</v>
      </c>
      <c r="J78" s="15">
        <f>E75/E74</f>
        <v>0.78167288211679786</v>
      </c>
      <c r="K78">
        <f>J78*1+0</f>
        <v>0.78167288211679786</v>
      </c>
      <c r="L78">
        <f>E74/800</f>
        <v>2.1149375694444464E-3</v>
      </c>
      <c r="M78" t="s">
        <v>25</v>
      </c>
      <c r="N78">
        <f>Q85</f>
        <v>0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.75" thickBot="1" x14ac:dyDescent="0.3">
      <c r="F79" s="8" t="s">
        <v>3</v>
      </c>
      <c r="G79" s="4">
        <f>E74+(1.96*E75)</f>
        <v>4.2841509491501828</v>
      </c>
      <c r="H79" t="s">
        <v>18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x14ac:dyDescent="0.25">
      <c r="F81" t="s">
        <v>7</v>
      </c>
      <c r="P81">
        <f>(G78-G79)/2</f>
        <v>-2.5922008935946259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F82" s="11" t="s">
        <v>8</v>
      </c>
      <c r="G82">
        <f>((E75)^2)/B74</f>
        <v>2.4293644548975458E-2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x14ac:dyDescent="0.25">
      <c r="F83" s="11" t="s">
        <v>9</v>
      </c>
      <c r="G83">
        <f>((E75)^2)/(2*(B74-1))</f>
        <v>1.2317904278353753E-2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x14ac:dyDescent="0.25">
      <c r="F84" s="12" t="s">
        <v>10</v>
      </c>
      <c r="G84" s="10" t="s">
        <v>11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x14ac:dyDescent="0.25">
      <c r="E85" s="11" t="s">
        <v>14</v>
      </c>
      <c r="F85" s="12" t="s">
        <v>12</v>
      </c>
      <c r="G85" s="10">
        <f>E75/(SQRT(B74))</f>
        <v>0.15586418622947179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ht="15.75" thickBot="1" x14ac:dyDescent="0.3">
      <c r="F86" s="13" t="s">
        <v>21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ht="15" customHeight="1" x14ac:dyDescent="0.25">
      <c r="F87" s="20" t="s">
        <v>15</v>
      </c>
      <c r="G87" s="3">
        <f>E74+(1.984*G85)</f>
        <v>2.0011846010348293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ht="15.75" thickBot="1" x14ac:dyDescent="0.3">
      <c r="F88" s="21"/>
      <c r="G88" s="4">
        <f>E74-(1.984*G85)</f>
        <v>1.3827155100762851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x14ac:dyDescent="0.25">
      <c r="F89" s="22" t="s">
        <v>13</v>
      </c>
      <c r="G89" s="24">
        <f>1.71*G85</f>
        <v>0.26652775845239673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ht="15.75" thickBot="1" x14ac:dyDescent="0.3">
      <c r="F90" s="23"/>
      <c r="G90" s="25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x14ac:dyDescent="0.25">
      <c r="E91" t="s">
        <v>17</v>
      </c>
      <c r="F91" s="26" t="s">
        <v>16</v>
      </c>
      <c r="G91" s="3">
        <f>G78-(1.984*G89)</f>
        <v>-1.4290419108086239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ht="15.75" thickBot="1" x14ac:dyDescent="0.3">
      <c r="F92" s="27"/>
      <c r="G92" s="4">
        <f>G78+(1.984*G89)</f>
        <v>-0.37145976526951363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E93" t="s">
        <v>18</v>
      </c>
      <c r="F93" s="26" t="s">
        <v>19</v>
      </c>
      <c r="G93" s="3">
        <f>G79-(1.984*G89)</f>
        <v>3.7553598763806275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ht="15.75" thickBot="1" x14ac:dyDescent="0.3">
      <c r="F94" s="27"/>
      <c r="G94" s="4">
        <f>G79+(1.984*G89)</f>
        <v>4.8129420219197376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19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19"/>
      <c r="G97" s="2"/>
      <c r="H97" s="2"/>
      <c r="I97" s="2"/>
      <c r="J97" s="2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17"/>
      <c r="G100" s="17"/>
      <c r="H100" s="17"/>
      <c r="I100" s="17"/>
      <c r="J100" s="17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17"/>
      <c r="G101" s="17"/>
      <c r="H101" s="17"/>
      <c r="I101" s="17"/>
      <c r="J101" s="17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17"/>
      <c r="G104" s="17"/>
      <c r="H104" s="17"/>
      <c r="I104" s="17"/>
      <c r="J104" s="17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AD118" s="10"/>
      <c r="AE118" s="10"/>
    </row>
  </sheetData>
  <mergeCells count="6">
    <mergeCell ref="F96:F97"/>
    <mergeCell ref="F87:F88"/>
    <mergeCell ref="F89:F90"/>
    <mergeCell ref="G89:G90"/>
    <mergeCell ref="F91:F92"/>
    <mergeCell ref="F93:F9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2016-11-15T13:56:42Z</dcterms:modified>
</cp:coreProperties>
</file>